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JSKI PLANOVI DJEČJEG VRTIĆA\FINANCIJSKI PLAN VRTIĆA ZA 2026\"/>
    </mc:Choice>
  </mc:AlternateContent>
  <bookViews>
    <workbookView xWindow="0" yWindow="0" windowWidth="28800" windowHeight="12135" activeTab="1"/>
  </bookViews>
  <sheets>
    <sheet name="opći dio 2026- 2028." sheetId="3" r:id="rId1"/>
    <sheet name="posebni dio 2026. - 2028. " sheetId="4" r:id="rId2"/>
  </sheets>
  <definedNames>
    <definedName name="_xlnm.Print_Area" localSheetId="0">'opći dio 2026- 2028.'!$A$1:$K$133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E7" i="4"/>
  <c r="F7" i="4"/>
  <c r="G7" i="4"/>
  <c r="H7" i="4"/>
  <c r="D7" i="4"/>
  <c r="E16" i="4" l="1"/>
  <c r="F16" i="4"/>
  <c r="G16" i="4"/>
  <c r="H16" i="4"/>
  <c r="D16" i="4"/>
  <c r="E15" i="4"/>
  <c r="F15" i="4"/>
  <c r="G15" i="4"/>
  <c r="H15" i="4"/>
  <c r="D15" i="4"/>
  <c r="E14" i="4"/>
  <c r="F14" i="4"/>
  <c r="G14" i="4"/>
  <c r="H14" i="4"/>
  <c r="D14" i="4"/>
  <c r="E13" i="4"/>
  <c r="F13" i="4"/>
  <c r="G13" i="4"/>
  <c r="H13" i="4"/>
  <c r="D13" i="4"/>
  <c r="E12" i="4"/>
  <c r="F12" i="4"/>
  <c r="G12" i="4"/>
  <c r="H12" i="4"/>
  <c r="D12" i="4"/>
  <c r="E11" i="4"/>
  <c r="F11" i="4"/>
  <c r="G11" i="4"/>
  <c r="H11" i="4"/>
  <c r="D11" i="4"/>
  <c r="D9" i="4" l="1"/>
  <c r="D8" i="4" s="1"/>
  <c r="E9" i="4"/>
  <c r="E8" i="4" s="1"/>
  <c r="F10" i="4"/>
  <c r="F9" i="4" s="1"/>
  <c r="F8" i="4" s="1"/>
  <c r="G10" i="4"/>
  <c r="G9" i="4" s="1"/>
  <c r="G8" i="4" s="1"/>
  <c r="H10" i="4"/>
  <c r="H9" i="4" s="1"/>
  <c r="H8" i="4" s="1"/>
  <c r="D10" i="4"/>
  <c r="E52" i="4"/>
  <c r="F52" i="4"/>
  <c r="G52" i="4"/>
  <c r="H52" i="4"/>
  <c r="D52" i="4"/>
  <c r="E88" i="3" l="1"/>
  <c r="F103" i="3" l="1"/>
  <c r="F88" i="3"/>
  <c r="E46" i="3" l="1"/>
  <c r="F30" i="3" l="1"/>
  <c r="G30" i="3"/>
  <c r="H30" i="3"/>
  <c r="I30" i="3"/>
  <c r="E30" i="3"/>
  <c r="F18" i="3"/>
  <c r="G18" i="3"/>
  <c r="H18" i="3"/>
  <c r="I18" i="3"/>
  <c r="E18" i="3"/>
  <c r="F94" i="3" l="1"/>
  <c r="G94" i="3"/>
  <c r="H94" i="3"/>
  <c r="I94" i="3"/>
  <c r="E94" i="3"/>
  <c r="F92" i="3"/>
  <c r="G92" i="3"/>
  <c r="H92" i="3"/>
  <c r="I92" i="3"/>
  <c r="E92" i="3"/>
  <c r="F90" i="3"/>
  <c r="G90" i="3"/>
  <c r="H90" i="3"/>
  <c r="I90" i="3"/>
  <c r="E90" i="3"/>
  <c r="F84" i="3"/>
  <c r="G84" i="3"/>
  <c r="H84" i="3"/>
  <c r="I84" i="3"/>
  <c r="E84" i="3"/>
  <c r="E83" i="3" l="1"/>
  <c r="F83" i="3"/>
  <c r="F123" i="3" l="1"/>
  <c r="F122" i="3" s="1"/>
  <c r="G123" i="3"/>
  <c r="G122" i="3" s="1"/>
  <c r="H123" i="3"/>
  <c r="H122" i="3" s="1"/>
  <c r="I123" i="3"/>
  <c r="I122" i="3" s="1"/>
  <c r="E123" i="3"/>
  <c r="E122" i="3" s="1"/>
  <c r="F112" i="3"/>
  <c r="G112" i="3"/>
  <c r="H112" i="3"/>
  <c r="I112" i="3"/>
  <c r="E112" i="3"/>
  <c r="F110" i="3"/>
  <c r="G110" i="3"/>
  <c r="H110" i="3"/>
  <c r="I110" i="3"/>
  <c r="E110" i="3"/>
  <c r="F108" i="3"/>
  <c r="G108" i="3"/>
  <c r="H108" i="3"/>
  <c r="I108" i="3"/>
  <c r="E108" i="3"/>
  <c r="F106" i="3"/>
  <c r="G106" i="3"/>
  <c r="H106" i="3"/>
  <c r="I106" i="3"/>
  <c r="E106" i="3"/>
  <c r="E102" i="3"/>
  <c r="F102" i="3"/>
  <c r="H102" i="3"/>
  <c r="I102" i="3"/>
  <c r="G102" i="3"/>
  <c r="H88" i="3"/>
  <c r="H83" i="3" s="1"/>
  <c r="I88" i="3"/>
  <c r="I83" i="3" s="1"/>
  <c r="G88" i="3"/>
  <c r="G83" i="3" s="1"/>
  <c r="E101" i="3" l="1"/>
  <c r="F101" i="3"/>
  <c r="I101" i="3"/>
  <c r="H101" i="3"/>
  <c r="G101" i="3"/>
  <c r="F46" i="3"/>
  <c r="G46" i="3"/>
  <c r="H43" i="3" s="1"/>
  <c r="F77" i="3"/>
  <c r="F21" i="3" s="1"/>
  <c r="G77" i="3"/>
  <c r="G21" i="3" s="1"/>
  <c r="H77" i="3"/>
  <c r="H21" i="3" s="1"/>
  <c r="I77" i="3"/>
  <c r="I21" i="3" s="1"/>
  <c r="E77" i="3"/>
  <c r="E21" i="3" s="1"/>
  <c r="F71" i="3"/>
  <c r="G71" i="3"/>
  <c r="H71" i="3"/>
  <c r="I71" i="3"/>
  <c r="E71" i="3"/>
  <c r="E20" i="3" s="1"/>
  <c r="F58" i="3"/>
  <c r="F57" i="3" s="1"/>
  <c r="G58" i="3"/>
  <c r="G57" i="3" s="1"/>
  <c r="H58" i="3"/>
  <c r="H57" i="3" s="1"/>
  <c r="I58" i="3"/>
  <c r="I57" i="3" s="1"/>
  <c r="E58" i="3"/>
  <c r="E57" i="3" s="1"/>
  <c r="E17" i="3" l="1"/>
  <c r="E16" i="3" s="1"/>
  <c r="F20" i="3"/>
  <c r="F19" i="3" s="1"/>
  <c r="F17" i="3"/>
  <c r="F16" i="3" s="1"/>
  <c r="H20" i="3"/>
  <c r="H19" i="3" s="1"/>
  <c r="G20" i="3"/>
  <c r="G19" i="3" s="1"/>
  <c r="I20" i="3"/>
  <c r="I19" i="3" s="1"/>
  <c r="H17" i="3"/>
  <c r="H16" i="3" s="1"/>
  <c r="G17" i="3"/>
  <c r="G16" i="3" s="1"/>
  <c r="I17" i="3"/>
  <c r="I16" i="3" s="1"/>
  <c r="E19" i="3"/>
  <c r="G70" i="3"/>
  <c r="H46" i="3"/>
  <c r="I43" i="3" s="1"/>
  <c r="I46" i="3" s="1"/>
  <c r="I70" i="3"/>
  <c r="H70" i="3"/>
  <c r="F70" i="3"/>
  <c r="E22" i="3" l="1"/>
  <c r="E31" i="3" s="1"/>
  <c r="F22" i="3"/>
  <c r="F31" i="3" s="1"/>
  <c r="F37" i="3" s="1"/>
  <c r="F38" i="3" s="1"/>
  <c r="G22" i="3"/>
  <c r="G31" i="3" s="1"/>
  <c r="G37" i="3" s="1"/>
  <c r="G38" i="3" s="1"/>
  <c r="H22" i="3"/>
  <c r="H31" i="3" s="1"/>
  <c r="H37" i="3" s="1"/>
  <c r="H38" i="3" s="1"/>
  <c r="I22" i="3"/>
  <c r="I31" i="3" s="1"/>
  <c r="I37" i="3" s="1"/>
  <c r="I38" i="3" s="1"/>
  <c r="E70" i="3"/>
  <c r="E37" i="3" l="1"/>
  <c r="E38" i="3" s="1"/>
</calcChain>
</file>

<file path=xl/sharedStrings.xml><?xml version="1.0" encoding="utf-8"?>
<sst xmlns="http://schemas.openxmlformats.org/spreadsheetml/2006/main" count="281" uniqueCount="144">
  <si>
    <t xml:space="preserve">  </t>
  </si>
  <si>
    <t>SVEUKUPNO RASHODI / IZDACI</t>
  </si>
  <si>
    <t>3</t>
  </si>
  <si>
    <t>Rashodi poslovanja</t>
  </si>
  <si>
    <t>32</t>
  </si>
  <si>
    <t>Materijalni rashodi</t>
  </si>
  <si>
    <t>38</t>
  </si>
  <si>
    <t>4</t>
  </si>
  <si>
    <t>Rashodi za nabavu nefinancijske imovine</t>
  </si>
  <si>
    <t>42</t>
  </si>
  <si>
    <t>Rashodi za nabavu proizvedene dugotrajne imovine</t>
  </si>
  <si>
    <t>31</t>
  </si>
  <si>
    <t>Rashodi za zaposlene</t>
  </si>
  <si>
    <t>34</t>
  </si>
  <si>
    <t>Financijski rashodi</t>
  </si>
  <si>
    <t>37</t>
  </si>
  <si>
    <t>Naknade građanima i kućanstvima na temelju osiguranja i druge naknade</t>
  </si>
  <si>
    <t xml:space="preserve">II. POSEBNI DIO </t>
  </si>
  <si>
    <t>Šifra-
Programska
Program
Projekt/
Aktivnost
broj konta</t>
  </si>
  <si>
    <t xml:space="preserve">
VRSTA RASHODA / IZDATKA</t>
  </si>
  <si>
    <t>6</t>
  </si>
  <si>
    <t>Prihodi poslovanja</t>
  </si>
  <si>
    <t>64</t>
  </si>
  <si>
    <t>Prihodi od imovine</t>
  </si>
  <si>
    <t>65</t>
  </si>
  <si>
    <t>63</t>
  </si>
  <si>
    <t>Pomoći iz inozemstva i od subjekata unutar općeg proračuna</t>
  </si>
  <si>
    <t>I. OPĆI DIO</t>
  </si>
  <si>
    <t>Članak 1.</t>
  </si>
  <si>
    <t xml:space="preserve">    PRIHODI UKUPNO</t>
  </si>
  <si>
    <t xml:space="preserve">    RASHODI UKUPNO</t>
  </si>
  <si>
    <t xml:space="preserve">    RAZLIKA - VIŠAK/MANJAK</t>
  </si>
  <si>
    <t xml:space="preserve">    NETO FINANCIRANJE</t>
  </si>
  <si>
    <t>Članak 2.</t>
  </si>
  <si>
    <t>A. RAČUN PRIHODA I RASHODA</t>
  </si>
  <si>
    <t>Članak 3.</t>
  </si>
  <si>
    <t>66</t>
  </si>
  <si>
    <t>Prihodi od prodaje proizvoda i robe te pruženih usluga i prihodi od donacija</t>
  </si>
  <si>
    <t>Članak 7.</t>
  </si>
  <si>
    <t>III. ZAVRŠNA ODREDBA</t>
  </si>
  <si>
    <t>67</t>
  </si>
  <si>
    <t>Prihodi iz nadležnog proračuna i od HZZO-a temeljem ugovornih obveza</t>
  </si>
  <si>
    <t>Program 1001 REDOVNI PROGRAM ODGOJA, NAOBRAZBE I SKRBI</t>
  </si>
  <si>
    <t>Aktivnost A100001 ODGOJNO I TEHNIČKO OSOBLJE, JASLICE I VRTIĆ</t>
  </si>
  <si>
    <t>Kapitalni projekt K100001 OPREMANJE DJEČJEG VRTIĆA"PČELICA"MOLVE</t>
  </si>
  <si>
    <t>Članak 8.</t>
  </si>
  <si>
    <t>sastoje od aktivnosti i projekata  kako slijedi:</t>
  </si>
  <si>
    <t>_____________________________</t>
  </si>
  <si>
    <t>68</t>
  </si>
  <si>
    <t xml:space="preserve">Kazne, upravne mjere i ostali prihodi                                                               </t>
  </si>
  <si>
    <t>Razred</t>
  </si>
  <si>
    <t>Skupina</t>
  </si>
  <si>
    <t>Tablica 2. Rashodi poslovanja i rashodi za nabavu nefinancijske imovine prema ekonomskoj klasifikaciji</t>
  </si>
  <si>
    <t xml:space="preserve">Naziv </t>
  </si>
  <si>
    <t>Izvor 1. OPĆI PRIHODI I PRIMICI</t>
  </si>
  <si>
    <t>1.1. PRIHODI IZ PRORAČUNA</t>
  </si>
  <si>
    <t>1.2. PRIHODI OD FINANCIJSKE IMOVINE I KAMATA</t>
  </si>
  <si>
    <t>1.3. OSTALI PRIHODI</t>
  </si>
  <si>
    <t xml:space="preserve">Izvor 3. VLASTITI PRIHODI </t>
  </si>
  <si>
    <t xml:space="preserve">3.2. PRIHODI OD PRUŽENIH USLUGA </t>
  </si>
  <si>
    <t>Izvor 4. PRIHODI ZA POSEBNE NAMJENE</t>
  </si>
  <si>
    <t xml:space="preserve">4.7. PRIHODI PO POSEBNIM PROPISIMA </t>
  </si>
  <si>
    <t>Izvor 5. POMOĆI</t>
  </si>
  <si>
    <t xml:space="preserve">5.8. POMOĆI OD MINISTARSTVA ZNANOSTI I OBRAZOVANJA </t>
  </si>
  <si>
    <t>Izvor 6. DONACIJE</t>
  </si>
  <si>
    <t>6.1. TEKUĆE DONACIJE</t>
  </si>
  <si>
    <t>Tablica 4. Rashodi poslovanja prema izvorima financiranja</t>
  </si>
  <si>
    <t>Tablica 5. Rashodi prema funkcijskoj klasifikaciji</t>
  </si>
  <si>
    <t>UKUPNO RASHODI</t>
  </si>
  <si>
    <t>09 Obrazovanje</t>
  </si>
  <si>
    <t>091 Predškolsko i osnovno obrazovanje</t>
  </si>
  <si>
    <t>UKUPNO PRIHODI</t>
  </si>
  <si>
    <t xml:space="preserve">UKUPNO RASHODI </t>
  </si>
  <si>
    <t xml:space="preserve">UKUPNO PRIHODI </t>
  </si>
  <si>
    <t>Prihodi od prodaje nefinancijske imovine</t>
  </si>
  <si>
    <t>Naziv prihoda</t>
  </si>
  <si>
    <t>Naziv rashoda</t>
  </si>
  <si>
    <t>Primici i izdaci prema ekonomskoj klasifikaciji i prema izvorima financiranja nisu planirani u B. Računu financiranja pa isti nisu ni tablično iskazani.</t>
  </si>
  <si>
    <t>Članak 6.</t>
  </si>
  <si>
    <t>EUR</t>
  </si>
  <si>
    <t>7   Prihodi od prodaje nefinancijske imovine</t>
  </si>
  <si>
    <t>3   Rashodi poslovanja</t>
  </si>
  <si>
    <t>4   Rashodi za nabavu nefinancijske imovine</t>
  </si>
  <si>
    <t>5  Izdaci za financijsku imovinu i otplate zajmova</t>
  </si>
  <si>
    <t>8  Primici od financijske imovine i zaduživanja</t>
  </si>
  <si>
    <t xml:space="preserve">    VIŠAK/MANJAK + NETO FINANCIRANJE</t>
  </si>
  <si>
    <t>PRIJENOS VIŠKA / MANJKA IZ PRETHODNE(IH) GODINE</t>
  </si>
  <si>
    <t>PRIJENOS VIŠKA / MANJKA U SLJEDEĆE RAZDOBLJE</t>
  </si>
  <si>
    <t>VIŠAK / MANJAK + NETO FINANCIRANJE + PRIJENOS VIŠKA / MANJKA
IZ PRETHODNE(IH) GODINE - PRIJENOS VIŠKA / MANJKA U SLJEDEĆE
RAZDOBLJE</t>
  </si>
  <si>
    <t>VIŠAK / MANJAK IZ PRETHODNE(IH) GODINE KOJI ĆE SE RASPOREDITI / POKRITI</t>
  </si>
  <si>
    <t>VIŠAK / MANJAK TEKUĆE GODINE</t>
  </si>
  <si>
    <t>A. SAŽETAK RAČUNA PRIHODA I RASHODA</t>
  </si>
  <si>
    <t>B. SAŽETAK RAČUNA FINANCIRANJA</t>
  </si>
  <si>
    <t>C. PRENESENI VIŠAK ILI PRENESENI MANJAK</t>
  </si>
  <si>
    <t>D. VIŠEGODIŠNJI PLAN URAVNOTEŽENJA</t>
  </si>
  <si>
    <t>6   Prihodi poslovanja</t>
  </si>
  <si>
    <t>Tablica 3. Prihodi poslovanja prema izvorima financiranja</t>
  </si>
  <si>
    <t xml:space="preserve">Prihodi i rashodi  prema ekonomskoj klasifikaciji ( Tablica 1. i tablica 2.)  i prema izvorima financiranja (Tablica 3. i tablica 4.) planirani su u A. Računu prihoda i rashoda </t>
  </si>
  <si>
    <t>kako slijedi:</t>
  </si>
  <si>
    <t>Rashodi prema funkcijskoj klasifikaciji ( Tablica 5.) planirani su u A. Računu prihoda i rashoda kako slijedi:</t>
  </si>
  <si>
    <t>Članak 4.</t>
  </si>
  <si>
    <t xml:space="preserve">Članak 5. </t>
  </si>
  <si>
    <t>Članak 9.</t>
  </si>
  <si>
    <t>9</t>
  </si>
  <si>
    <t>Vlastiti izvori</t>
  </si>
  <si>
    <t>92</t>
  </si>
  <si>
    <t>Rezultat poslovanja</t>
  </si>
  <si>
    <t>Tablica 1. Prihodi  poslovanja prema ekonomskoj klasifikaciji                                                                                                                                                                                                                               EUR</t>
  </si>
  <si>
    <t>Naredbodavac za izvršenje Financijskog plana je ravnatelju skladu s ovlaštenjima utvrđenim Statutom.</t>
  </si>
  <si>
    <t>Projekcija proračuna
za 2027.</t>
  </si>
  <si>
    <t>RAVNATELJICA</t>
  </si>
  <si>
    <t>Sanja Škurdija</t>
  </si>
  <si>
    <t xml:space="preserve">PRIJEDLOG FINANCIJSKOG PLANA DJEČJEG VRTIĆA "PČELICA" MOLVE </t>
  </si>
  <si>
    <t xml:space="preserve">Program 1002 POKRIĆE MANJKA IZ PRETHODNE GODINE </t>
  </si>
  <si>
    <t xml:space="preserve">28102 (RKP) </t>
  </si>
  <si>
    <t>DJEČJI VRTIĆ "PČELICA"MOLVE</t>
  </si>
  <si>
    <t xml:space="preserve">GLAVA 00209 </t>
  </si>
  <si>
    <t xml:space="preserve">JAVNE USTANOVE PREDŠKOLSKOG ODGOJA </t>
  </si>
  <si>
    <t xml:space="preserve">Razdjel 002 </t>
  </si>
  <si>
    <t>JEDINSTVENI UPRAVNI ODJEL</t>
  </si>
  <si>
    <t>Aktivnost A100001 POKRIĆE MANJKA IZ PRETHODNE GODINE</t>
  </si>
  <si>
    <t xml:space="preserve">    Na temelju članka 38. Zakona o proračunu („Narodne Novine “ broj 144/21.), članka 36. Zakona o ustanovama (Narodne novine broj: 76/93, 29/97, 47/99, 35/08, 127/19. i 151/22.),članka 56.</t>
  </si>
  <si>
    <t xml:space="preserve">                Statuta Dječjeg vrtića "Pčelica" Molve  (KLASA: 012-03/13-01/01, URBROJ: 2137-70-13-5 od 30. listopada 2013. godine, KLASA: 012-03/14-01/01, URBROJ: 2137-70-14-5 od 19. svibnja 2014.godine, </t>
  </si>
  <si>
    <t xml:space="preserve">KLASA:012-03/14-01/02, URBROJ: 2137-70-14-4 od 23. prosinca 2014. godine i KLASA:601-02/22-01/32, URBROJ: 2137-70-23 od 18. siječnja 2023. godine) i Pravilnika o planiranju u sustavu </t>
  </si>
  <si>
    <t>proračuna ( Narodne novine broj: 1/24.) ravnateljica Dječjeg vrtića „Pčelica“ Molve daje</t>
  </si>
  <si>
    <t xml:space="preserve">          Rashodi poslovanja i rashodi za nabavu nefinancijske imovine  raspoređuju se po izvorima financiranja i ekonomskoj klasifikaciji na razini skupine u programe koji se</t>
  </si>
  <si>
    <t xml:space="preserve">Obrazloženje Financijskog plana Dječjeg vrtića „Pčelica“ Molve  čini sastavni dio ovog financijskog plana. </t>
  </si>
  <si>
    <t>Rashodi za donacije, kazne, naknade šteta i kapitalne pomoći</t>
  </si>
  <si>
    <t>Prihodi od upravnih i administrativnih pristojbi, pristojbi po posebnim propisima i 
naknada</t>
  </si>
  <si>
    <t>U Molvama, 12. prosinca 2025.</t>
  </si>
  <si>
    <t>KLASA: 400-02/25-01/4</t>
  </si>
  <si>
    <t xml:space="preserve">   Prijedlog Financijskog plana  Dječjeg vrtića "Pčelica" Molve za 2026. godinu ( u daljnjem tekstu: Financijski plan) i projekcije za 2027. i 2028. godinu sastoji se od:</t>
  </si>
  <si>
    <t>ZA 2026. GODINU I PROJEKCIJE ZA 2027. I 2028. GODINU</t>
  </si>
  <si>
    <t>Izvršenje 2024.</t>
  </si>
  <si>
    <t>Plan 2025.</t>
  </si>
  <si>
    <t>Proračun za 2026.</t>
  </si>
  <si>
    <t>Projekcija proračuna
za 2028.</t>
  </si>
  <si>
    <t>(2026.)godini. Sukladno navedenom, vrtić nije u obvezi postupiti po članku 37. Zakona o proračunu ( Narodne novine 144/21.) u svezi izrade višegodišnjeg plana uravnoteženja.</t>
  </si>
  <si>
    <t xml:space="preserve">Procijenjeni preneseni manjak poslovanja u 2026. godini  iz prethodne godine iznosi 110.000,00 eura i u cijelosti se planira podmiriti u jednoj proračunskoj </t>
  </si>
  <si>
    <t>URBROJ: 2137-70-25-2</t>
  </si>
  <si>
    <t>Sukladno članku 38. stavku 2. Zakona o proračunu ( "Narodne novine" broj 144/21.) i članku 56. Statuta Dječjeg vrtića "Pčelica" Molve (KLASA: 012-03/13-01/01,</t>
  </si>
  <si>
    <t xml:space="preserve"> URBROJ: 2137-70-13-5 od 30. listopada 2013. godine,  KLASA: 012-03/14-01/01, URBROJ: 2137-70-14-5 od 19. svibnja 2014. godine, KLASA:012-03/14-01/02, </t>
  </si>
  <si>
    <t xml:space="preserve"> vijeću Dječjeg vrtića "Pčelica" Molve na usvajanje.</t>
  </si>
  <si>
    <t>URBROJ: 2137-70-14-4 od 23. prosinca 2014. godine i KLASA:601-02/22-01/32, URBROJ: 2137-70-23 od 18. siječnja 2023. godine) podnosim ovaj Financijski plan Upravnom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</si>
</sst>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46"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1" applyFont="1"/>
    <xf numFmtId="0" fontId="12" fillId="0" borderId="0" xfId="0" applyFont="1"/>
    <xf numFmtId="0" fontId="11" fillId="0" borderId="0" xfId="1" applyFont="1"/>
    <xf numFmtId="0" fontId="14" fillId="0" borderId="0" xfId="1" applyFont="1" applyAlignment="1">
      <alignment horizontal="left" wrapText="1"/>
    </xf>
    <xf numFmtId="4" fontId="14" fillId="0" borderId="0" xfId="1" applyNumberFormat="1" applyFont="1" applyAlignment="1">
      <alignment wrapText="1"/>
    </xf>
    <xf numFmtId="0" fontId="7" fillId="0" borderId="0" xfId="0" applyFont="1" applyFill="1"/>
    <xf numFmtId="0" fontId="13" fillId="0" borderId="0" xfId="1" applyFont="1" applyAlignment="1">
      <alignment horizontal="right"/>
    </xf>
    <xf numFmtId="0" fontId="11" fillId="0" borderId="0" xfId="1" applyFont="1" applyAlignment="1"/>
    <xf numFmtId="0" fontId="0" fillId="0" borderId="0" xfId="0" applyAlignment="1">
      <alignment wrapText="1"/>
    </xf>
    <xf numFmtId="4" fontId="17" fillId="0" borderId="0" xfId="0" applyNumberFormat="1" applyFont="1" applyFill="1"/>
    <xf numFmtId="0" fontId="13" fillId="0" borderId="0" xfId="1" applyFont="1" applyAlignment="1"/>
    <xf numFmtId="0" fontId="14" fillId="0" borderId="0" xfId="1" applyFont="1" applyAlignment="1"/>
    <xf numFmtId="0" fontId="15" fillId="0" borderId="0" xfId="0" applyFont="1" applyFill="1" applyBorder="1" applyAlignment="1"/>
    <xf numFmtId="0" fontId="20" fillId="4" borderId="0" xfId="0" applyFont="1" applyFill="1"/>
    <xf numFmtId="4" fontId="20" fillId="4" borderId="0" xfId="0" applyNumberFormat="1" applyFont="1" applyFill="1"/>
    <xf numFmtId="0" fontId="16" fillId="0" borderId="0" xfId="0" applyFont="1"/>
    <xf numFmtId="0" fontId="13" fillId="0" borderId="0" xfId="1" applyFont="1"/>
    <xf numFmtId="0" fontId="13" fillId="0" borderId="0" xfId="1" applyFont="1" applyFill="1"/>
    <xf numFmtId="4" fontId="13" fillId="0" borderId="0" xfId="1" applyNumberFormat="1" applyFont="1" applyFill="1"/>
    <xf numFmtId="4" fontId="13" fillId="0" borderId="0" xfId="1" applyNumberFormat="1" applyFont="1" applyFill="1" applyAlignment="1">
      <alignment wrapText="1"/>
    </xf>
    <xf numFmtId="0" fontId="11" fillId="0" borderId="0" xfId="0" applyFont="1"/>
    <xf numFmtId="4" fontId="13" fillId="0" borderId="0" xfId="1" applyNumberFormat="1" applyFont="1" applyAlignment="1">
      <alignment wrapText="1"/>
    </xf>
    <xf numFmtId="0" fontId="13" fillId="0" borderId="0" xfId="1" applyFont="1" applyFill="1" applyAlignment="1">
      <alignment wrapText="1"/>
    </xf>
    <xf numFmtId="0" fontId="13" fillId="0" borderId="0" xfId="1" applyFont="1" applyAlignment="1">
      <alignment wrapText="1"/>
    </xf>
    <xf numFmtId="0" fontId="19" fillId="0" borderId="0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3" fillId="3" borderId="0" xfId="0" applyFont="1" applyFill="1"/>
    <xf numFmtId="0" fontId="13" fillId="5" borderId="0" xfId="1" applyFont="1" applyFill="1" applyAlignment="1">
      <alignment horizontal="center" wrapText="1"/>
    </xf>
    <xf numFmtId="0" fontId="22" fillId="5" borderId="0" xfId="0" applyFont="1" applyFill="1" applyAlignment="1">
      <alignment horizontal="right" wrapText="1"/>
    </xf>
    <xf numFmtId="0" fontId="20" fillId="0" borderId="0" xfId="0" applyFont="1" applyFill="1" applyBorder="1"/>
    <xf numFmtId="0" fontId="20" fillId="2" borderId="1" xfId="2" applyNumberFormat="1" applyFont="1" applyFill="1" applyBorder="1" applyAlignment="1">
      <alignment vertical="center" wrapText="1" readingOrder="1"/>
    </xf>
    <xf numFmtId="0" fontId="20" fillId="2" borderId="2" xfId="2" applyNumberFormat="1" applyFont="1" applyFill="1" applyBorder="1" applyAlignment="1">
      <alignment horizontal="center" vertical="center" wrapText="1" readingOrder="1"/>
    </xf>
    <xf numFmtId="0" fontId="20" fillId="0" borderId="0" xfId="2" applyFont="1" applyFill="1" applyBorder="1"/>
    <xf numFmtId="0" fontId="19" fillId="0" borderId="0" xfId="2" applyFont="1" applyFill="1" applyBorder="1"/>
    <xf numFmtId="0" fontId="20" fillId="8" borderId="0" xfId="0" applyNumberFormat="1" applyFont="1" applyFill="1" applyBorder="1" applyAlignment="1">
      <alignment horizontal="left" vertical="center" wrapText="1" readingOrder="1"/>
    </xf>
    <xf numFmtId="0" fontId="20" fillId="8" borderId="0" xfId="0" applyNumberFormat="1" applyFont="1" applyFill="1" applyBorder="1" applyAlignment="1">
      <alignment vertical="center" wrapText="1" readingOrder="1"/>
    </xf>
    <xf numFmtId="4" fontId="20" fillId="8" borderId="0" xfId="0" applyNumberFormat="1" applyFont="1" applyFill="1"/>
    <xf numFmtId="0" fontId="20" fillId="0" borderId="0" xfId="0" applyFont="1" applyFill="1" applyBorder="1" applyAlignment="1"/>
    <xf numFmtId="4" fontId="0" fillId="0" borderId="0" xfId="0" applyNumberFormat="1"/>
    <xf numFmtId="0" fontId="13" fillId="5" borderId="0" xfId="1" applyFont="1" applyFill="1" applyAlignment="1">
      <alignment horizontal="center" vertical="top" wrapText="1"/>
    </xf>
    <xf numFmtId="0" fontId="18" fillId="0" borderId="0" xfId="0" applyFont="1" applyFill="1"/>
    <xf numFmtId="4" fontId="18" fillId="0" borderId="0" xfId="0" applyNumberFormat="1" applyFont="1" applyFill="1"/>
    <xf numFmtId="0" fontId="17" fillId="9" borderId="0" xfId="0" applyFont="1" applyFill="1" applyAlignment="1">
      <alignment wrapText="1"/>
    </xf>
    <xf numFmtId="4" fontId="17" fillId="9" borderId="0" xfId="0" applyNumberFormat="1" applyFont="1" applyFill="1"/>
    <xf numFmtId="4" fontId="17" fillId="10" borderId="0" xfId="0" applyNumberFormat="1" applyFont="1" applyFill="1"/>
    <xf numFmtId="4" fontId="17" fillId="12" borderId="0" xfId="0" applyNumberFormat="1" applyFont="1" applyFill="1"/>
    <xf numFmtId="0" fontId="17" fillId="12" borderId="0" xfId="0" applyFont="1" applyFill="1" applyAlignment="1">
      <alignment wrapText="1"/>
    </xf>
    <xf numFmtId="0" fontId="23" fillId="0" borderId="0" xfId="0" applyFont="1" applyFill="1"/>
    <xf numFmtId="0" fontId="18" fillId="13" borderId="0" xfId="0" applyFont="1" applyFill="1"/>
    <xf numFmtId="4" fontId="18" fillId="13" borderId="0" xfId="0" applyNumberFormat="1" applyFont="1" applyFill="1"/>
    <xf numFmtId="0" fontId="18" fillId="14" borderId="0" xfId="0" applyFont="1" applyFill="1"/>
    <xf numFmtId="4" fontId="18" fillId="14" borderId="0" xfId="0" applyNumberFormat="1" applyFont="1" applyFill="1"/>
    <xf numFmtId="0" fontId="23" fillId="0" borderId="0" xfId="0" applyFont="1" applyFill="1" applyAlignment="1">
      <alignment horizontal="center"/>
    </xf>
    <xf numFmtId="0" fontId="13" fillId="0" borderId="3" xfId="1" applyFont="1" applyBorder="1"/>
    <xf numFmtId="4" fontId="13" fillId="0" borderId="3" xfId="1" applyNumberFormat="1" applyFont="1" applyFill="1" applyBorder="1" applyAlignment="1">
      <alignment wrapText="1"/>
    </xf>
    <xf numFmtId="0" fontId="13" fillId="2" borderId="3" xfId="1" applyFont="1" applyFill="1" applyBorder="1"/>
    <xf numFmtId="4" fontId="13" fillId="2" borderId="3" xfId="1" applyNumberFormat="1" applyFont="1" applyFill="1" applyBorder="1" applyAlignment="1">
      <alignment wrapText="1"/>
    </xf>
    <xf numFmtId="4" fontId="11" fillId="0" borderId="3" xfId="1" applyNumberFormat="1" applyFont="1" applyBorder="1"/>
    <xf numFmtId="4" fontId="13" fillId="0" borderId="3" xfId="1" applyNumberFormat="1" applyFont="1" applyBorder="1" applyAlignment="1">
      <alignment wrapText="1"/>
    </xf>
    <xf numFmtId="4" fontId="13" fillId="0" borderId="3" xfId="1" applyNumberFormat="1" applyFont="1" applyBorder="1"/>
    <xf numFmtId="0" fontId="13" fillId="0" borderId="3" xfId="1" applyFont="1" applyFill="1" applyBorder="1"/>
    <xf numFmtId="0" fontId="13" fillId="0" borderId="3" xfId="1" applyFont="1" applyFill="1" applyBorder="1" applyAlignment="1">
      <alignment wrapText="1"/>
    </xf>
    <xf numFmtId="0" fontId="13" fillId="2" borderId="3" xfId="1" applyFont="1" applyFill="1" applyBorder="1" applyAlignment="1">
      <alignment wrapText="1"/>
    </xf>
    <xf numFmtId="4" fontId="13" fillId="2" borderId="3" xfId="1" applyNumberFormat="1" applyFont="1" applyFill="1" applyBorder="1"/>
    <xf numFmtId="0" fontId="13" fillId="2" borderId="3" xfId="1" quotePrefix="1" applyFont="1" applyFill="1" applyBorder="1" applyAlignment="1">
      <alignment wrapText="1"/>
    </xf>
    <xf numFmtId="0" fontId="13" fillId="2" borderId="3" xfId="1" quotePrefix="1" applyFont="1" applyFill="1" applyBorder="1"/>
    <xf numFmtId="0" fontId="13" fillId="2" borderId="2" xfId="1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right" vertical="top" wrapText="1"/>
    </xf>
    <xf numFmtId="0" fontId="23" fillId="0" borderId="0" xfId="0" applyFont="1" applyFill="1" applyAlignment="1">
      <alignment horizontal="left"/>
    </xf>
    <xf numFmtId="0" fontId="11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4" fontId="13" fillId="0" borderId="3" xfId="1" applyNumberFormat="1" applyFont="1" applyFill="1" applyBorder="1" applyAlignment="1">
      <alignment horizontal="center"/>
    </xf>
    <xf numFmtId="0" fontId="11" fillId="0" borderId="0" xfId="1" applyFont="1" applyAlignment="1">
      <alignment horizontal="center"/>
    </xf>
    <xf numFmtId="3" fontId="17" fillId="5" borderId="0" xfId="0" applyNumberFormat="1" applyFont="1" applyFill="1" applyBorder="1" applyAlignment="1">
      <alignment horizontal="center"/>
    </xf>
    <xf numFmtId="4" fontId="24" fillId="0" borderId="0" xfId="0" applyNumberFormat="1" applyFont="1"/>
    <xf numFmtId="0" fontId="25" fillId="10" borderId="0" xfId="0" applyNumberFormat="1" applyFont="1" applyFill="1" applyAlignment="1">
      <alignment horizontal="left"/>
    </xf>
    <xf numFmtId="4" fontId="25" fillId="10" borderId="0" xfId="0" applyNumberFormat="1" applyFont="1" applyFill="1"/>
    <xf numFmtId="0" fontId="25" fillId="0" borderId="0" xfId="0" applyNumberFormat="1" applyFont="1" applyFill="1" applyAlignment="1">
      <alignment horizontal="left"/>
    </xf>
    <xf numFmtId="4" fontId="25" fillId="0" borderId="0" xfId="0" applyNumberFormat="1" applyFont="1" applyFill="1"/>
    <xf numFmtId="0" fontId="11" fillId="0" borderId="0" xfId="0" applyFont="1" applyFill="1"/>
    <xf numFmtId="4" fontId="17" fillId="0" borderId="0" xfId="0" applyNumberFormat="1" applyFont="1" applyFill="1" applyBorder="1"/>
    <xf numFmtId="4" fontId="17" fillId="11" borderId="0" xfId="0" applyNumberFormat="1" applyFont="1" applyFill="1" applyBorder="1" applyAlignment="1">
      <alignment horizontal="right"/>
    </xf>
    <xf numFmtId="0" fontId="13" fillId="0" borderId="0" xfId="1" applyFont="1" applyAlignment="1">
      <alignment horizontal="left" wrapText="1"/>
    </xf>
    <xf numFmtId="0" fontId="13" fillId="0" borderId="0" xfId="1" applyFont="1" applyAlignment="1">
      <alignment horizontal="right" wrapText="1"/>
    </xf>
    <xf numFmtId="0" fontId="13" fillId="0" borderId="0" xfId="1" applyFont="1" applyFill="1" applyAlignment="1">
      <alignment horizontal="left" wrapText="1"/>
    </xf>
    <xf numFmtId="0" fontId="13" fillId="0" borderId="0" xfId="1" applyFont="1" applyFill="1" applyAlignment="1">
      <alignment horizontal="right" wrapText="1"/>
    </xf>
    <xf numFmtId="0" fontId="13" fillId="3" borderId="0" xfId="0" applyFont="1" applyFill="1" applyAlignment="1">
      <alignment horizontal="center"/>
    </xf>
    <xf numFmtId="0" fontId="17" fillId="9" borderId="0" xfId="0" applyFont="1" applyFill="1"/>
    <xf numFmtId="0" fontId="22" fillId="12" borderId="0" xfId="0" applyFont="1" applyFill="1"/>
    <xf numFmtId="0" fontId="21" fillId="0" borderId="0" xfId="0" applyFont="1" applyAlignment="1">
      <alignment wrapText="1"/>
    </xf>
    <xf numFmtId="4" fontId="16" fillId="0" borderId="0" xfId="0" applyNumberFormat="1" applyFont="1"/>
    <xf numFmtId="0" fontId="13" fillId="2" borderId="0" xfId="1" applyFont="1" applyFill="1" applyBorder="1" applyAlignment="1">
      <alignment wrapText="1"/>
    </xf>
    <xf numFmtId="4" fontId="13" fillId="2" borderId="0" xfId="1" applyNumberFormat="1" applyFont="1" applyFill="1" applyBorder="1"/>
    <xf numFmtId="4" fontId="24" fillId="0" borderId="0" xfId="0" applyNumberFormat="1" applyFont="1" applyAlignment="1">
      <alignment horizontal="right"/>
    </xf>
    <xf numFmtId="4" fontId="26" fillId="0" borderId="0" xfId="0" applyNumberFormat="1" applyFont="1" applyFill="1" applyBorder="1" applyAlignment="1">
      <alignment horizontal="right"/>
    </xf>
    <xf numFmtId="4" fontId="28" fillId="0" borderId="0" xfId="0" applyNumberFormat="1" applyFont="1" applyFill="1" applyAlignment="1">
      <alignment horizontal="right"/>
    </xf>
    <xf numFmtId="0" fontId="17" fillId="0" borderId="0" xfId="0" applyFont="1" applyFill="1" applyBorder="1" applyAlignment="1"/>
    <xf numFmtId="0" fontId="1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9" fillId="15" borderId="0" xfId="0" applyFont="1" applyFill="1"/>
    <xf numFmtId="4" fontId="29" fillId="15" borderId="0" xfId="0" applyNumberFormat="1" applyFont="1" applyFill="1"/>
    <xf numFmtId="4" fontId="13" fillId="4" borderId="0" xfId="0" applyNumberFormat="1" applyFont="1" applyFill="1"/>
    <xf numFmtId="0" fontId="17" fillId="4" borderId="0" xfId="0" applyFont="1" applyFill="1"/>
    <xf numFmtId="0" fontId="18" fillId="15" borderId="0" xfId="0" applyFont="1" applyFill="1"/>
    <xf numFmtId="0" fontId="19" fillId="0" borderId="0" xfId="0" applyFont="1" applyFill="1" applyBorder="1" applyAlignment="1"/>
    <xf numFmtId="0" fontId="11" fillId="0" borderId="0" xfId="1" applyFont="1" applyFill="1"/>
    <xf numFmtId="4" fontId="3" fillId="0" borderId="0" xfId="0" applyNumberFormat="1" applyFont="1" applyFill="1" applyBorder="1"/>
    <xf numFmtId="4" fontId="24" fillId="0" borderId="0" xfId="0" applyNumberFormat="1" applyFont="1" applyAlignment="1">
      <alignment wrapText="1"/>
    </xf>
    <xf numFmtId="0" fontId="19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9" fillId="0" borderId="0" xfId="2" applyFont="1" applyFill="1" applyBorder="1" applyAlignment="1">
      <alignment horizontal="left"/>
    </xf>
    <xf numFmtId="0" fontId="18" fillId="6" borderId="0" xfId="0" applyFont="1" applyFill="1"/>
    <xf numFmtId="4" fontId="18" fillId="6" borderId="0" xfId="0" applyNumberFormat="1" applyFont="1" applyFill="1"/>
    <xf numFmtId="0" fontId="18" fillId="7" borderId="0" xfId="0" applyFont="1" applyFill="1"/>
    <xf numFmtId="4" fontId="18" fillId="7" borderId="0" xfId="0" applyNumberFormat="1" applyFont="1" applyFill="1"/>
    <xf numFmtId="4" fontId="18" fillId="15" borderId="0" xfId="0" applyNumberFormat="1" applyFont="1" applyFill="1"/>
    <xf numFmtId="0" fontId="17" fillId="0" borderId="0" xfId="0" applyFont="1" applyAlignment="1">
      <alignment wrapText="1"/>
    </xf>
    <xf numFmtId="4" fontId="17" fillId="0" borderId="0" xfId="0" applyNumberFormat="1" applyFont="1"/>
    <xf numFmtId="0" fontId="14" fillId="0" borderId="0" xfId="1" applyFont="1" applyAlignment="1">
      <alignment horizontal="center"/>
    </xf>
    <xf numFmtId="0" fontId="16" fillId="0" borderId="0" xfId="0" applyFont="1" applyAlignment="1">
      <alignment horizontal="left"/>
    </xf>
    <xf numFmtId="0" fontId="13" fillId="9" borderId="0" xfId="0" applyFont="1" applyFill="1" applyAlignment="1">
      <alignment horizontal="left"/>
    </xf>
    <xf numFmtId="0" fontId="13" fillId="11" borderId="0" xfId="0" applyFont="1" applyFill="1" applyAlignment="1">
      <alignment horizontal="left"/>
    </xf>
    <xf numFmtId="0" fontId="11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1" fillId="0" borderId="0" xfId="0" applyFont="1" applyAlignment="1">
      <alignment horizontal="center" wrapText="1"/>
    </xf>
    <xf numFmtId="0" fontId="16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2" applyFont="1" applyFill="1" applyBorder="1" applyAlignment="1">
      <alignment horizontal="center"/>
    </xf>
    <xf numFmtId="0" fontId="19" fillId="0" borderId="0" xfId="2" applyFont="1" applyFill="1" applyBorder="1" applyAlignment="1">
      <alignment horizontal="left"/>
    </xf>
    <xf numFmtId="0" fontId="17" fillId="0" borderId="0" xfId="2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/>
    </xf>
  </cellXfs>
  <cellStyles count="4">
    <cellStyle name="Normal 2" xfId="1"/>
    <cellStyle name="Normal 3" xfId="2"/>
    <cellStyle name="Normalno" xfId="0" builtinId="0"/>
    <cellStyle name="Normalno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C1C1FF"/>
      <rgbColor rgb="00E1E1FF"/>
      <rgbColor rgb="00FEDE01"/>
      <rgbColor rgb="00B9E9FF"/>
      <rgbColor rgb="00FFE0C1"/>
      <rgbColor rgb="00A3C9B9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0"/>
  <sheetViews>
    <sheetView topLeftCell="A43" zoomScaleNormal="100" workbookViewId="0">
      <selection activeCell="D23" sqref="D22:D23"/>
    </sheetView>
  </sheetViews>
  <sheetFormatPr defaultColWidth="9.140625" defaultRowHeight="15" x14ac:dyDescent="0.25"/>
  <cols>
    <col min="1" max="2" width="9.140625" style="1"/>
    <col min="3" max="3" width="9" style="2" customWidth="1"/>
    <col min="4" max="4" width="67.28515625" style="30" customWidth="1"/>
    <col min="5" max="5" width="22.5703125" style="30" bestFit="1" customWidth="1"/>
    <col min="6" max="6" width="13.42578125" style="30" bestFit="1" customWidth="1"/>
    <col min="7" max="7" width="11.7109375" style="30" bestFit="1" customWidth="1"/>
    <col min="8" max="8" width="12.42578125" style="30" bestFit="1" customWidth="1"/>
    <col min="9" max="9" width="13" style="30" customWidth="1"/>
    <col min="10" max="10" width="10.140625" style="30" bestFit="1" customWidth="1"/>
    <col min="11" max="11" width="10.28515625" style="30" bestFit="1" customWidth="1"/>
    <col min="12" max="14" width="10.140625" style="1" bestFit="1" customWidth="1"/>
    <col min="15" max="15" width="11.28515625" style="1" bestFit="1" customWidth="1"/>
    <col min="16" max="16" width="13.140625" style="1" bestFit="1" customWidth="1"/>
    <col min="17" max="16384" width="9.140625" style="1"/>
  </cols>
  <sheetData>
    <row r="1" spans="2:11" s="7" customFormat="1" ht="14.25" x14ac:dyDescent="0.2">
      <c r="C1" s="21"/>
      <c r="D1" s="137" t="s">
        <v>121</v>
      </c>
      <c r="E1" s="137"/>
      <c r="F1" s="137"/>
      <c r="G1" s="137"/>
      <c r="H1" s="137"/>
      <c r="I1" s="137"/>
      <c r="J1" s="137"/>
      <c r="K1" s="137"/>
    </row>
    <row r="2" spans="2:11" s="7" customFormat="1" ht="14.25" x14ac:dyDescent="0.2">
      <c r="C2" s="127" t="s">
        <v>122</v>
      </c>
      <c r="D2" s="127"/>
      <c r="E2" s="127"/>
      <c r="F2" s="127"/>
      <c r="G2" s="127"/>
      <c r="H2" s="127"/>
      <c r="I2" s="127"/>
      <c r="J2" s="127"/>
      <c r="K2" s="127"/>
    </row>
    <row r="3" spans="2:11" s="7" customFormat="1" ht="14.25" x14ac:dyDescent="0.2">
      <c r="C3" s="105"/>
      <c r="D3" s="127" t="s">
        <v>123</v>
      </c>
      <c r="E3" s="127"/>
      <c r="F3" s="127"/>
      <c r="G3" s="127"/>
      <c r="H3" s="127"/>
      <c r="I3" s="127"/>
      <c r="J3" s="127"/>
      <c r="K3" s="127"/>
    </row>
    <row r="4" spans="2:11" s="7" customFormat="1" ht="14.25" x14ac:dyDescent="0.2">
      <c r="C4" s="21"/>
      <c r="D4" s="137" t="s">
        <v>124</v>
      </c>
      <c r="E4" s="137"/>
      <c r="F4" s="137"/>
      <c r="G4" s="137"/>
      <c r="H4" s="137"/>
      <c r="I4" s="137"/>
      <c r="J4" s="137"/>
      <c r="K4" s="137"/>
    </row>
    <row r="5" spans="2:11" s="7" customFormat="1" ht="14.25" x14ac:dyDescent="0.2">
      <c r="C5" s="21"/>
      <c r="D5" s="106"/>
      <c r="E5" s="106"/>
      <c r="F5" s="106"/>
      <c r="G5" s="106"/>
      <c r="H5" s="106"/>
      <c r="I5" s="106"/>
      <c r="J5" s="106"/>
      <c r="K5" s="106"/>
    </row>
    <row r="6" spans="2:11" s="7" customFormat="1" ht="15" customHeight="1" x14ac:dyDescent="0.2">
      <c r="C6" s="138" t="s">
        <v>112</v>
      </c>
      <c r="D6" s="138"/>
      <c r="E6" s="138"/>
      <c r="F6" s="138"/>
      <c r="G6" s="138"/>
      <c r="H6" s="138"/>
      <c r="I6" s="138"/>
      <c r="J6" s="138"/>
      <c r="K6" s="138"/>
    </row>
    <row r="7" spans="2:11" s="7" customFormat="1" ht="15" customHeight="1" x14ac:dyDescent="0.2">
      <c r="C7" s="138" t="s">
        <v>132</v>
      </c>
      <c r="D7" s="138"/>
      <c r="E7" s="138"/>
      <c r="F7" s="138"/>
      <c r="G7" s="138"/>
      <c r="H7" s="138"/>
      <c r="I7" s="138"/>
      <c r="J7" s="138"/>
      <c r="K7" s="138"/>
    </row>
    <row r="8" spans="2:11" s="7" customFormat="1" ht="14.25" x14ac:dyDescent="0.2">
      <c r="C8" s="21"/>
      <c r="D8" s="78"/>
      <c r="E8" s="78"/>
      <c r="F8" s="78"/>
      <c r="G8" s="78"/>
      <c r="H8" s="78"/>
      <c r="I8" s="78"/>
      <c r="J8" s="78"/>
      <c r="K8" s="21"/>
    </row>
    <row r="9" spans="2:11" s="6" customFormat="1" ht="14.25" x14ac:dyDescent="0.2">
      <c r="C9" s="8"/>
      <c r="D9" s="22" t="s">
        <v>27</v>
      </c>
      <c r="E9" s="22"/>
      <c r="F9" s="8"/>
      <c r="G9" s="8"/>
      <c r="H9" s="8"/>
      <c r="I9" s="8"/>
      <c r="J9" s="8"/>
      <c r="K9" s="8"/>
    </row>
    <row r="10" spans="2:11" s="6" customFormat="1" ht="14.25" x14ac:dyDescent="0.2">
      <c r="C10" s="8"/>
      <c r="D10" s="8"/>
      <c r="E10" s="8"/>
      <c r="F10" s="8"/>
      <c r="G10" s="8"/>
      <c r="H10" s="8"/>
      <c r="I10" s="8"/>
      <c r="J10" s="8"/>
      <c r="K10" s="8"/>
    </row>
    <row r="11" spans="2:11" s="6" customFormat="1" ht="15" customHeight="1" x14ac:dyDescent="0.2">
      <c r="B11" s="16"/>
      <c r="C11" s="16"/>
      <c r="D11" s="131" t="s">
        <v>28</v>
      </c>
      <c r="E11" s="131"/>
      <c r="F11" s="131"/>
      <c r="G11" s="131"/>
      <c r="H11" s="131"/>
      <c r="I11" s="131"/>
      <c r="J11" s="131"/>
      <c r="K11" s="131"/>
    </row>
    <row r="12" spans="2:11" s="6" customFormat="1" ht="14.25" x14ac:dyDescent="0.2">
      <c r="C12" s="8"/>
      <c r="D12" s="130" t="s">
        <v>131</v>
      </c>
      <c r="E12" s="130"/>
      <c r="F12" s="130"/>
      <c r="G12" s="130"/>
      <c r="H12" s="130"/>
      <c r="I12" s="130"/>
      <c r="J12" s="130"/>
      <c r="K12" s="130"/>
    </row>
    <row r="13" spans="2:11" s="6" customFormat="1" ht="14.25" x14ac:dyDescent="0.2">
      <c r="C13" s="8"/>
      <c r="D13" s="76"/>
      <c r="E13" s="76"/>
      <c r="F13" s="76"/>
      <c r="G13" s="76"/>
      <c r="H13" s="76"/>
      <c r="I13" s="76"/>
      <c r="J13" s="76"/>
      <c r="K13" s="76"/>
    </row>
    <row r="14" spans="2:11" s="6" customFormat="1" ht="14.25" x14ac:dyDescent="0.2">
      <c r="C14" s="12"/>
      <c r="D14" s="22" t="s">
        <v>91</v>
      </c>
      <c r="E14" s="76"/>
      <c r="F14" s="77"/>
      <c r="G14" s="77"/>
      <c r="H14" s="77"/>
      <c r="I14" s="12" t="s">
        <v>79</v>
      </c>
      <c r="J14" s="8"/>
      <c r="K14" s="12"/>
    </row>
    <row r="15" spans="2:11" s="7" customFormat="1" ht="38.25" x14ac:dyDescent="0.2">
      <c r="C15" s="12"/>
      <c r="D15" s="60"/>
      <c r="E15" s="79" t="s">
        <v>133</v>
      </c>
      <c r="F15" s="61" t="s">
        <v>134</v>
      </c>
      <c r="G15" s="61" t="s">
        <v>135</v>
      </c>
      <c r="H15" s="61" t="s">
        <v>109</v>
      </c>
      <c r="I15" s="61" t="s">
        <v>136</v>
      </c>
      <c r="J15" s="8"/>
      <c r="K15" s="8"/>
    </row>
    <row r="16" spans="2:11" s="3" customFormat="1" ht="12.75" x14ac:dyDescent="0.2">
      <c r="C16" s="90"/>
      <c r="D16" s="62" t="s">
        <v>29</v>
      </c>
      <c r="E16" s="63">
        <f>E17+E18</f>
        <v>324665.49</v>
      </c>
      <c r="F16" s="63">
        <f t="shared" ref="F16:I16" si="0">F17+F18</f>
        <v>510988</v>
      </c>
      <c r="G16" s="63">
        <f t="shared" si="0"/>
        <v>112450</v>
      </c>
      <c r="H16" s="63">
        <f t="shared" si="0"/>
        <v>0</v>
      </c>
      <c r="I16" s="63">
        <f t="shared" si="0"/>
        <v>0</v>
      </c>
      <c r="J16" s="8"/>
      <c r="K16" s="8"/>
    </row>
    <row r="17" spans="3:11" s="3" customFormat="1" ht="12.75" x14ac:dyDescent="0.2">
      <c r="C17" s="90"/>
      <c r="D17" s="60" t="s">
        <v>95</v>
      </c>
      <c r="E17" s="64">
        <f>E57</f>
        <v>324665.49</v>
      </c>
      <c r="F17" s="64">
        <f t="shared" ref="F17:I17" si="1">F57</f>
        <v>510988</v>
      </c>
      <c r="G17" s="64">
        <f t="shared" si="1"/>
        <v>112450</v>
      </c>
      <c r="H17" s="64">
        <f t="shared" si="1"/>
        <v>0</v>
      </c>
      <c r="I17" s="64">
        <f t="shared" si="1"/>
        <v>0</v>
      </c>
      <c r="J17" s="8"/>
      <c r="K17" s="8"/>
    </row>
    <row r="18" spans="3:11" s="3" customFormat="1" ht="12.75" x14ac:dyDescent="0.2">
      <c r="C18" s="90"/>
      <c r="D18" s="60" t="s">
        <v>80</v>
      </c>
      <c r="E18" s="64">
        <f>E65</f>
        <v>0</v>
      </c>
      <c r="F18" s="64">
        <f t="shared" ref="F18:I18" si="2">F65</f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8"/>
      <c r="K18" s="8"/>
    </row>
    <row r="19" spans="3:11" s="3" customFormat="1" ht="12.75" x14ac:dyDescent="0.2">
      <c r="C19" s="90"/>
      <c r="D19" s="62" t="s">
        <v>30</v>
      </c>
      <c r="E19" s="63">
        <f>E20+E21</f>
        <v>326057.35000000003</v>
      </c>
      <c r="F19" s="63">
        <f t="shared" ref="F19:I19" si="3">F20+F21</f>
        <v>508228</v>
      </c>
      <c r="G19" s="63">
        <f t="shared" si="3"/>
        <v>1350</v>
      </c>
      <c r="H19" s="63">
        <f t="shared" si="3"/>
        <v>0</v>
      </c>
      <c r="I19" s="63">
        <f t="shared" si="3"/>
        <v>0</v>
      </c>
      <c r="J19" s="8"/>
      <c r="K19" s="8"/>
    </row>
    <row r="20" spans="3:11" s="3" customFormat="1" ht="12.75" x14ac:dyDescent="0.2">
      <c r="C20" s="90"/>
      <c r="D20" s="60" t="s">
        <v>81</v>
      </c>
      <c r="E20" s="64">
        <f>E71</f>
        <v>325167.66000000003</v>
      </c>
      <c r="F20" s="64">
        <f t="shared" ref="F20:I20" si="4">F71</f>
        <v>506436</v>
      </c>
      <c r="G20" s="64">
        <f t="shared" si="4"/>
        <v>1350</v>
      </c>
      <c r="H20" s="64">
        <f t="shared" si="4"/>
        <v>0</v>
      </c>
      <c r="I20" s="64">
        <f t="shared" si="4"/>
        <v>0</v>
      </c>
      <c r="J20" s="8"/>
      <c r="K20" s="8"/>
    </row>
    <row r="21" spans="3:11" s="3" customFormat="1" ht="12.75" x14ac:dyDescent="0.2">
      <c r="C21" s="90"/>
      <c r="D21" s="60" t="s">
        <v>82</v>
      </c>
      <c r="E21" s="64">
        <f>E77</f>
        <v>889.69</v>
      </c>
      <c r="F21" s="64">
        <f t="shared" ref="F21:I21" si="5">F77</f>
        <v>1792</v>
      </c>
      <c r="G21" s="64">
        <f t="shared" si="5"/>
        <v>0</v>
      </c>
      <c r="H21" s="64">
        <f t="shared" si="5"/>
        <v>0</v>
      </c>
      <c r="I21" s="64">
        <f t="shared" si="5"/>
        <v>0</v>
      </c>
      <c r="J21" s="8"/>
      <c r="K21" s="8"/>
    </row>
    <row r="22" spans="3:11" s="3" customFormat="1" ht="12.75" x14ac:dyDescent="0.2">
      <c r="C22" s="90"/>
      <c r="D22" s="62" t="s">
        <v>31</v>
      </c>
      <c r="E22" s="63">
        <f>E16-E19</f>
        <v>-1391.8600000000442</v>
      </c>
      <c r="F22" s="63">
        <f t="shared" ref="F22:I22" si="6">F16-F19</f>
        <v>2760</v>
      </c>
      <c r="G22" s="63">
        <f t="shared" si="6"/>
        <v>111100</v>
      </c>
      <c r="H22" s="63">
        <f t="shared" si="6"/>
        <v>0</v>
      </c>
      <c r="I22" s="63">
        <f t="shared" si="6"/>
        <v>0</v>
      </c>
      <c r="J22" s="8"/>
      <c r="K22" s="8"/>
    </row>
    <row r="23" spans="3:11" s="3" customFormat="1" ht="12.75" x14ac:dyDescent="0.2">
      <c r="C23" s="90"/>
      <c r="D23" s="62"/>
      <c r="E23" s="63"/>
      <c r="F23" s="63"/>
      <c r="G23" s="63"/>
      <c r="H23" s="63"/>
      <c r="I23" s="63"/>
      <c r="J23" s="8"/>
      <c r="K23" s="8"/>
    </row>
    <row r="24" spans="3:11" s="3" customFormat="1" ht="12.75" x14ac:dyDescent="0.2">
      <c r="C24" s="90"/>
      <c r="D24" s="23"/>
      <c r="E24" s="25"/>
      <c r="F24" s="25"/>
      <c r="G24" s="25"/>
      <c r="H24" s="25"/>
      <c r="I24" s="25"/>
      <c r="J24" s="8"/>
      <c r="K24" s="8"/>
    </row>
    <row r="25" spans="3:11" s="3" customFormat="1" ht="12.75" x14ac:dyDescent="0.2">
      <c r="C25" s="90"/>
      <c r="D25" s="23"/>
      <c r="E25" s="25"/>
      <c r="F25" s="25"/>
      <c r="G25" s="25"/>
      <c r="H25" s="25"/>
      <c r="I25" s="25"/>
      <c r="J25" s="8"/>
      <c r="K25" s="8"/>
    </row>
    <row r="26" spans="3:11" s="3" customFormat="1" ht="12.75" x14ac:dyDescent="0.2">
      <c r="C26" s="91"/>
      <c r="D26" s="22" t="s">
        <v>92</v>
      </c>
      <c r="E26" s="24"/>
      <c r="F26" s="25"/>
      <c r="G26" s="25"/>
      <c r="H26" s="25"/>
      <c r="I26" s="25"/>
      <c r="J26" s="8"/>
      <c r="K26" s="8"/>
    </row>
    <row r="27" spans="3:11" s="3" customFormat="1" ht="38.25" x14ac:dyDescent="0.2">
      <c r="C27" s="91"/>
      <c r="D27" s="60"/>
      <c r="E27" s="79" t="s">
        <v>133</v>
      </c>
      <c r="F27" s="61" t="s">
        <v>134</v>
      </c>
      <c r="G27" s="61" t="s">
        <v>135</v>
      </c>
      <c r="H27" s="61" t="s">
        <v>109</v>
      </c>
      <c r="I27" s="61" t="s">
        <v>136</v>
      </c>
      <c r="J27" s="8"/>
      <c r="K27" s="8"/>
    </row>
    <row r="28" spans="3:11" s="3" customFormat="1" ht="12.75" x14ac:dyDescent="0.2">
      <c r="C28" s="90"/>
      <c r="D28" s="60" t="s">
        <v>84</v>
      </c>
      <c r="E28" s="66">
        <v>0</v>
      </c>
      <c r="F28" s="65">
        <v>0</v>
      </c>
      <c r="G28" s="65">
        <v>0</v>
      </c>
      <c r="H28" s="65">
        <v>0</v>
      </c>
      <c r="I28" s="65">
        <v>0</v>
      </c>
      <c r="J28" s="8"/>
      <c r="K28" s="8"/>
    </row>
    <row r="29" spans="3:11" s="3" customFormat="1" ht="12.75" x14ac:dyDescent="0.2">
      <c r="C29" s="90"/>
      <c r="D29" s="60" t="s">
        <v>83</v>
      </c>
      <c r="E29" s="66">
        <v>0</v>
      </c>
      <c r="F29" s="65">
        <v>0</v>
      </c>
      <c r="G29" s="65">
        <v>0</v>
      </c>
      <c r="H29" s="65">
        <v>0</v>
      </c>
      <c r="I29" s="65">
        <v>0</v>
      </c>
      <c r="J29" s="8"/>
      <c r="K29" s="8"/>
    </row>
    <row r="30" spans="3:11" s="3" customFormat="1" ht="12.75" x14ac:dyDescent="0.2">
      <c r="C30" s="90"/>
      <c r="D30" s="62" t="s">
        <v>32</v>
      </c>
      <c r="E30" s="63">
        <f>E28-E29</f>
        <v>0</v>
      </c>
      <c r="F30" s="63">
        <f t="shared" ref="F30:I30" si="7">F28-F29</f>
        <v>0</v>
      </c>
      <c r="G30" s="63">
        <f t="shared" si="7"/>
        <v>0</v>
      </c>
      <c r="H30" s="63">
        <f t="shared" si="7"/>
        <v>0</v>
      </c>
      <c r="I30" s="63">
        <f t="shared" si="7"/>
        <v>0</v>
      </c>
      <c r="J30" s="8"/>
      <c r="K30" s="8"/>
    </row>
    <row r="31" spans="3:11" s="11" customFormat="1" ht="12.75" x14ac:dyDescent="0.2">
      <c r="C31" s="92"/>
      <c r="D31" s="62" t="s">
        <v>85</v>
      </c>
      <c r="E31" s="63">
        <f>E22+E30</f>
        <v>-1391.8600000000442</v>
      </c>
      <c r="F31" s="63">
        <f t="shared" ref="F31:I31" si="8">F22+F30</f>
        <v>2760</v>
      </c>
      <c r="G31" s="63">
        <f t="shared" si="8"/>
        <v>111100</v>
      </c>
      <c r="H31" s="63">
        <f t="shared" si="8"/>
        <v>0</v>
      </c>
      <c r="I31" s="63">
        <f t="shared" si="8"/>
        <v>0</v>
      </c>
      <c r="J31" s="8"/>
      <c r="K31" s="8"/>
    </row>
    <row r="32" spans="3:11" s="11" customFormat="1" ht="12.75" x14ac:dyDescent="0.2">
      <c r="C32" s="92"/>
      <c r="D32" s="23"/>
      <c r="E32" s="25"/>
      <c r="F32" s="25"/>
      <c r="G32" s="25"/>
      <c r="H32" s="25"/>
      <c r="I32" s="25"/>
      <c r="J32" s="8"/>
      <c r="K32" s="8"/>
    </row>
    <row r="33" spans="3:12" s="11" customFormat="1" ht="12.75" x14ac:dyDescent="0.2">
      <c r="C33" s="92"/>
      <c r="D33" s="23"/>
      <c r="E33" s="25"/>
      <c r="F33" s="25"/>
      <c r="G33" s="25"/>
      <c r="H33" s="25"/>
      <c r="I33" s="25"/>
      <c r="J33" s="8"/>
      <c r="K33" s="8"/>
    </row>
    <row r="34" spans="3:12" s="11" customFormat="1" ht="12.75" x14ac:dyDescent="0.2">
      <c r="C34" s="91"/>
      <c r="D34" s="23" t="s">
        <v>93</v>
      </c>
      <c r="E34" s="25"/>
      <c r="F34" s="25"/>
      <c r="G34" s="25"/>
      <c r="H34" s="25"/>
      <c r="I34" s="25"/>
      <c r="J34" s="8"/>
      <c r="K34" s="8"/>
    </row>
    <row r="35" spans="3:12" s="11" customFormat="1" ht="38.25" x14ac:dyDescent="0.2">
      <c r="C35" s="91"/>
      <c r="D35" s="67"/>
      <c r="E35" s="79" t="s">
        <v>133</v>
      </c>
      <c r="F35" s="61" t="s">
        <v>134</v>
      </c>
      <c r="G35" s="61" t="s">
        <v>135</v>
      </c>
      <c r="H35" s="61" t="s">
        <v>109</v>
      </c>
      <c r="I35" s="61" t="s">
        <v>136</v>
      </c>
      <c r="J35" s="8"/>
      <c r="K35" s="8"/>
    </row>
    <row r="36" spans="3:12" s="11" customFormat="1" ht="12.75" x14ac:dyDescent="0.2">
      <c r="C36" s="91"/>
      <c r="D36" s="62" t="s">
        <v>86</v>
      </c>
      <c r="E36" s="70">
        <v>-1368</v>
      </c>
      <c r="F36" s="63">
        <v>-2760</v>
      </c>
      <c r="G36" s="63">
        <v>-111100</v>
      </c>
      <c r="H36" s="63">
        <v>0</v>
      </c>
      <c r="I36" s="63">
        <v>0</v>
      </c>
      <c r="J36" s="8"/>
      <c r="K36" s="8"/>
    </row>
    <row r="37" spans="3:12" s="11" customFormat="1" ht="12.75" x14ac:dyDescent="0.2">
      <c r="C37" s="91"/>
      <c r="D37" s="72" t="s">
        <v>87</v>
      </c>
      <c r="E37" s="70">
        <f>E31+E36</f>
        <v>-2759.8600000000442</v>
      </c>
      <c r="F37" s="70">
        <f>F31+F36</f>
        <v>0</v>
      </c>
      <c r="G37" s="70">
        <f t="shared" ref="G37:I37" si="9">G31+G36</f>
        <v>0</v>
      </c>
      <c r="H37" s="70">
        <f t="shared" si="9"/>
        <v>0</v>
      </c>
      <c r="I37" s="70">
        <f t="shared" si="9"/>
        <v>0</v>
      </c>
      <c r="J37" s="8"/>
      <c r="K37" s="8"/>
    </row>
    <row r="38" spans="3:12" s="3" customFormat="1" ht="38.25" x14ac:dyDescent="0.2">
      <c r="C38" s="92"/>
      <c r="D38" s="69" t="s">
        <v>88</v>
      </c>
      <c r="E38" s="70">
        <f>E22+E30+E36-E37</f>
        <v>0</v>
      </c>
      <c r="F38" s="70">
        <f t="shared" ref="F38:I38" si="10">F22+F30+F36-F37</f>
        <v>0</v>
      </c>
      <c r="G38" s="70">
        <f t="shared" si="10"/>
        <v>0</v>
      </c>
      <c r="H38" s="70">
        <f t="shared" si="10"/>
        <v>0</v>
      </c>
      <c r="I38" s="70">
        <f t="shared" si="10"/>
        <v>0</v>
      </c>
      <c r="J38" s="8"/>
      <c r="K38" s="8"/>
    </row>
    <row r="39" spans="3:12" s="3" customFormat="1" ht="12.75" x14ac:dyDescent="0.2">
      <c r="C39" s="92"/>
      <c r="D39" s="99"/>
      <c r="E39" s="100"/>
      <c r="F39" s="100"/>
      <c r="G39" s="100"/>
      <c r="H39" s="100"/>
      <c r="I39" s="100"/>
      <c r="J39" s="8"/>
      <c r="K39" s="8"/>
    </row>
    <row r="40" spans="3:12" s="3" customFormat="1" ht="12.75" x14ac:dyDescent="0.2">
      <c r="C40" s="92"/>
      <c r="D40" s="28"/>
      <c r="E40" s="24"/>
      <c r="F40" s="25"/>
      <c r="G40" s="25"/>
      <c r="H40" s="25"/>
      <c r="I40" s="25"/>
      <c r="J40" s="8"/>
      <c r="K40" s="8"/>
    </row>
    <row r="41" spans="3:12" s="3" customFormat="1" ht="12.75" x14ac:dyDescent="0.2">
      <c r="C41" s="93"/>
      <c r="D41" s="28" t="s">
        <v>94</v>
      </c>
      <c r="E41" s="24"/>
      <c r="F41" s="25"/>
      <c r="G41" s="25"/>
      <c r="H41" s="25"/>
      <c r="I41" s="25"/>
      <c r="J41" s="8"/>
      <c r="K41" s="8"/>
    </row>
    <row r="42" spans="3:12" s="3" customFormat="1" ht="38.25" x14ac:dyDescent="0.2">
      <c r="C42" s="93"/>
      <c r="D42" s="68"/>
      <c r="E42" s="79" t="s">
        <v>133</v>
      </c>
      <c r="F42" s="61" t="s">
        <v>134</v>
      </c>
      <c r="G42" s="61" t="s">
        <v>135</v>
      </c>
      <c r="H42" s="61" t="s">
        <v>109</v>
      </c>
      <c r="I42" s="61" t="s">
        <v>136</v>
      </c>
      <c r="J42" s="8"/>
      <c r="K42" s="8"/>
    </row>
    <row r="43" spans="3:12" s="3" customFormat="1" ht="12.75" x14ac:dyDescent="0.2">
      <c r="C43" s="93"/>
      <c r="D43" s="69" t="s">
        <v>86</v>
      </c>
      <c r="E43" s="70">
        <v>-2759.86</v>
      </c>
      <c r="F43" s="63">
        <v>-2760</v>
      </c>
      <c r="G43" s="63">
        <v>-111100</v>
      </c>
      <c r="H43" s="63">
        <f>G46</f>
        <v>0</v>
      </c>
      <c r="I43" s="63">
        <f>H46</f>
        <v>0</v>
      </c>
      <c r="J43" s="8"/>
      <c r="K43" s="8"/>
    </row>
    <row r="44" spans="3:12" s="3" customFormat="1" ht="25.5" x14ac:dyDescent="0.2">
      <c r="C44" s="93"/>
      <c r="D44" s="69" t="s">
        <v>89</v>
      </c>
      <c r="E44" s="70">
        <v>-2759.86</v>
      </c>
      <c r="F44" s="63">
        <v>-2760</v>
      </c>
      <c r="G44" s="63">
        <v>-111100</v>
      </c>
      <c r="H44" s="63">
        <v>0</v>
      </c>
      <c r="I44" s="63">
        <v>0</v>
      </c>
      <c r="J44" s="8"/>
      <c r="K44" s="8"/>
    </row>
    <row r="45" spans="3:12" s="3" customFormat="1" ht="12.75" x14ac:dyDescent="0.2">
      <c r="C45" s="92"/>
      <c r="D45" s="62" t="s">
        <v>90</v>
      </c>
      <c r="E45" s="70">
        <v>0</v>
      </c>
      <c r="F45" s="63">
        <v>0</v>
      </c>
      <c r="G45" s="63">
        <v>0</v>
      </c>
      <c r="H45" s="63">
        <v>0</v>
      </c>
      <c r="I45" s="63">
        <v>0</v>
      </c>
      <c r="J45" s="8"/>
      <c r="K45" s="8"/>
    </row>
    <row r="46" spans="3:12" s="6" customFormat="1" ht="14.25" x14ac:dyDescent="0.2">
      <c r="C46" s="90"/>
      <c r="D46" s="71" t="s">
        <v>87</v>
      </c>
      <c r="E46" s="63">
        <f>E43-E44+E45</f>
        <v>0</v>
      </c>
      <c r="F46" s="63">
        <f t="shared" ref="F46:I46" si="11">F43-F44+F45</f>
        <v>0</v>
      </c>
      <c r="G46" s="63">
        <f t="shared" si="11"/>
        <v>0</v>
      </c>
      <c r="H46" s="63">
        <f t="shared" si="11"/>
        <v>0</v>
      </c>
      <c r="I46" s="63">
        <f t="shared" si="11"/>
        <v>0</v>
      </c>
      <c r="J46" s="27"/>
      <c r="K46" s="27"/>
      <c r="L46" s="10"/>
    </row>
    <row r="47" spans="3:12" s="6" customFormat="1" ht="14.25" hidden="1" x14ac:dyDescent="0.2">
      <c r="C47" s="9"/>
      <c r="D47" s="29"/>
      <c r="E47" s="27"/>
      <c r="F47" s="27"/>
      <c r="G47" s="27"/>
      <c r="H47" s="27"/>
      <c r="I47" s="27"/>
      <c r="J47" s="27"/>
      <c r="K47" s="27"/>
      <c r="L47" s="10"/>
    </row>
    <row r="48" spans="3:12" s="6" customFormat="1" ht="14.25" x14ac:dyDescent="0.2">
      <c r="C48" s="9"/>
      <c r="D48" s="29"/>
      <c r="E48" s="27"/>
      <c r="F48" s="27"/>
      <c r="G48" s="27"/>
      <c r="H48" s="27"/>
      <c r="I48" s="27"/>
      <c r="J48" s="27"/>
      <c r="K48" s="27"/>
      <c r="L48" s="10"/>
    </row>
    <row r="49" spans="2:11" s="4" customFormat="1" ht="15" customHeight="1" x14ac:dyDescent="0.2">
      <c r="B49" s="17"/>
      <c r="C49" s="126" t="s">
        <v>33</v>
      </c>
      <c r="D49" s="126"/>
      <c r="E49" s="126"/>
      <c r="F49" s="126"/>
      <c r="G49" s="126"/>
      <c r="H49" s="126"/>
      <c r="I49" s="126"/>
      <c r="J49" s="17"/>
      <c r="K49" s="17"/>
    </row>
    <row r="50" spans="2:11" s="4" customFormat="1" ht="14.25" x14ac:dyDescent="0.2">
      <c r="C50" s="80"/>
      <c r="D50" s="130" t="s">
        <v>97</v>
      </c>
      <c r="E50" s="130"/>
      <c r="F50" s="130"/>
      <c r="G50" s="130"/>
      <c r="H50" s="130"/>
      <c r="I50" s="130"/>
      <c r="J50" s="30"/>
      <c r="K50" s="30"/>
    </row>
    <row r="51" spans="2:11" s="4" customFormat="1" ht="14.25" x14ac:dyDescent="0.2">
      <c r="C51" s="130" t="s">
        <v>98</v>
      </c>
      <c r="D51" s="130"/>
      <c r="E51" s="130"/>
      <c r="F51" s="130"/>
      <c r="G51" s="130"/>
      <c r="H51" s="130"/>
      <c r="I51" s="130"/>
      <c r="J51" s="30"/>
      <c r="K51" s="30"/>
    </row>
    <row r="52" spans="2:11" s="4" customFormat="1" ht="14.25" x14ac:dyDescent="0.2">
      <c r="C52" s="31" t="s">
        <v>34</v>
      </c>
      <c r="D52" s="31"/>
      <c r="E52" s="31"/>
      <c r="F52" s="32"/>
      <c r="G52" s="32"/>
      <c r="H52" s="32"/>
      <c r="I52" s="32"/>
      <c r="J52" s="30"/>
      <c r="K52" s="30"/>
    </row>
    <row r="53" spans="2:11" s="4" customFormat="1" ht="14.25" x14ac:dyDescent="0.2">
      <c r="C53" s="31"/>
      <c r="D53" s="31"/>
      <c r="E53" s="31"/>
      <c r="F53" s="32"/>
      <c r="G53" s="32"/>
      <c r="H53" s="32"/>
      <c r="I53" s="32"/>
      <c r="J53" s="30"/>
      <c r="K53" s="30"/>
    </row>
    <row r="54" spans="2:11" s="4" customFormat="1" ht="14.25" x14ac:dyDescent="0.2">
      <c r="C54" s="134" t="s">
        <v>107</v>
      </c>
      <c r="D54" s="134"/>
      <c r="E54" s="134"/>
      <c r="F54" s="134"/>
      <c r="G54" s="134"/>
      <c r="H54" s="134"/>
      <c r="I54" s="134"/>
      <c r="J54" s="30"/>
      <c r="K54" s="30"/>
    </row>
    <row r="55" spans="2:11" s="4" customFormat="1" ht="38.25" x14ac:dyDescent="0.2">
      <c r="C55" s="33" t="s">
        <v>50</v>
      </c>
      <c r="D55" s="33"/>
      <c r="E55" s="34" t="s">
        <v>133</v>
      </c>
      <c r="F55" s="46" t="s">
        <v>134</v>
      </c>
      <c r="G55" s="34" t="s">
        <v>135</v>
      </c>
      <c r="H55" s="35" t="s">
        <v>109</v>
      </c>
      <c r="I55" s="35" t="s">
        <v>136</v>
      </c>
    </row>
    <row r="56" spans="2:11" s="4" customFormat="1" ht="14.25" x14ac:dyDescent="0.2">
      <c r="C56" s="33" t="s">
        <v>51</v>
      </c>
      <c r="D56" s="33" t="s">
        <v>75</v>
      </c>
      <c r="E56" s="81"/>
      <c r="F56" s="81"/>
      <c r="G56" s="81"/>
      <c r="H56" s="81"/>
      <c r="I56" s="81"/>
      <c r="J56" s="15"/>
    </row>
    <row r="57" spans="2:11" s="4" customFormat="1" ht="14.25" x14ac:dyDescent="0.2">
      <c r="C57" s="128" t="s">
        <v>73</v>
      </c>
      <c r="D57" s="128"/>
      <c r="E57" s="50">
        <f>E58</f>
        <v>324665.49</v>
      </c>
      <c r="F57" s="50">
        <f t="shared" ref="F57:I57" si="12">F58</f>
        <v>510988</v>
      </c>
      <c r="G57" s="50">
        <f t="shared" si="12"/>
        <v>112450</v>
      </c>
      <c r="H57" s="50">
        <f t="shared" si="12"/>
        <v>0</v>
      </c>
      <c r="I57" s="50">
        <f t="shared" si="12"/>
        <v>0</v>
      </c>
      <c r="J57" s="15"/>
    </row>
    <row r="58" spans="2:11" s="4" customFormat="1" ht="14.25" x14ac:dyDescent="0.2">
      <c r="C58" s="51" t="s">
        <v>20</v>
      </c>
      <c r="D58" s="51" t="s">
        <v>21</v>
      </c>
      <c r="E58" s="51">
        <f>E59+E60+E61+E62+E63+E64</f>
        <v>324665.49</v>
      </c>
      <c r="F58" s="51">
        <f t="shared" ref="F58:I58" si="13">F59+F60+F61+F62+F63+F64</f>
        <v>510988</v>
      </c>
      <c r="G58" s="51">
        <f t="shared" si="13"/>
        <v>112450</v>
      </c>
      <c r="H58" s="51">
        <f t="shared" si="13"/>
        <v>0</v>
      </c>
      <c r="I58" s="51">
        <f t="shared" si="13"/>
        <v>0</v>
      </c>
      <c r="J58" s="15"/>
    </row>
    <row r="59" spans="2:11" s="4" customFormat="1" ht="14.25" x14ac:dyDescent="0.2">
      <c r="C59" s="82" t="s">
        <v>25</v>
      </c>
      <c r="D59" s="82" t="s">
        <v>26</v>
      </c>
      <c r="E59" s="82">
        <v>1375.6</v>
      </c>
      <c r="F59" s="82">
        <v>1260.4000000000001</v>
      </c>
      <c r="G59" s="82">
        <v>0</v>
      </c>
      <c r="H59" s="82">
        <v>0</v>
      </c>
      <c r="I59" s="82">
        <v>0</v>
      </c>
    </row>
    <row r="60" spans="2:11" s="4" customFormat="1" ht="14.25" x14ac:dyDescent="0.2">
      <c r="C60" s="82" t="s">
        <v>22</v>
      </c>
      <c r="D60" s="82" t="s">
        <v>23</v>
      </c>
      <c r="E60" s="82">
        <v>0</v>
      </c>
      <c r="F60" s="82">
        <v>0</v>
      </c>
      <c r="G60" s="82">
        <v>0</v>
      </c>
      <c r="H60" s="82">
        <v>0</v>
      </c>
      <c r="I60" s="82">
        <v>0</v>
      </c>
    </row>
    <row r="61" spans="2:11" s="4" customFormat="1" ht="38.25" x14ac:dyDescent="0.2">
      <c r="C61" s="82" t="s">
        <v>24</v>
      </c>
      <c r="D61" s="115" t="s">
        <v>128</v>
      </c>
      <c r="E61" s="82">
        <v>33063.14</v>
      </c>
      <c r="F61" s="82">
        <v>57635.38</v>
      </c>
      <c r="G61" s="82">
        <v>1350</v>
      </c>
      <c r="H61" s="82">
        <v>0</v>
      </c>
      <c r="I61" s="82">
        <v>0</v>
      </c>
      <c r="J61" s="15"/>
    </row>
    <row r="62" spans="2:11" s="4" customFormat="1" ht="14.25" x14ac:dyDescent="0.2">
      <c r="C62" s="82" t="s">
        <v>36</v>
      </c>
      <c r="D62" s="82" t="s">
        <v>37</v>
      </c>
      <c r="E62" s="82">
        <v>687.46</v>
      </c>
      <c r="F62" s="82">
        <v>1357.22</v>
      </c>
      <c r="G62" s="82">
        <v>0</v>
      </c>
      <c r="H62" s="82">
        <v>0</v>
      </c>
      <c r="I62" s="82">
        <v>0</v>
      </c>
    </row>
    <row r="63" spans="2:11" s="4" customFormat="1" ht="14.25" x14ac:dyDescent="0.2">
      <c r="C63" s="82" t="s">
        <v>40</v>
      </c>
      <c r="D63" s="82" t="s">
        <v>41</v>
      </c>
      <c r="E63" s="82">
        <v>289539.28999999998</v>
      </c>
      <c r="F63" s="82">
        <v>450602</v>
      </c>
      <c r="G63" s="82">
        <v>111100</v>
      </c>
      <c r="H63" s="82">
        <v>0</v>
      </c>
      <c r="I63" s="82">
        <v>0</v>
      </c>
    </row>
    <row r="64" spans="2:11" s="4" customFormat="1" ht="14.25" x14ac:dyDescent="0.2">
      <c r="C64" s="82" t="s">
        <v>48</v>
      </c>
      <c r="D64" s="82" t="s">
        <v>49</v>
      </c>
      <c r="E64" s="82">
        <v>0</v>
      </c>
      <c r="F64" s="82">
        <v>133</v>
      </c>
      <c r="G64" s="82">
        <v>0</v>
      </c>
      <c r="H64" s="82">
        <v>0</v>
      </c>
      <c r="I64" s="82">
        <v>0</v>
      </c>
    </row>
    <row r="65" spans="2:13" s="4" customFormat="1" ht="14.25" x14ac:dyDescent="0.2">
      <c r="C65" s="83">
        <v>7</v>
      </c>
      <c r="D65" s="84" t="s">
        <v>74</v>
      </c>
      <c r="E65" s="84">
        <v>0</v>
      </c>
      <c r="F65" s="84">
        <v>0</v>
      </c>
      <c r="G65" s="84">
        <v>0</v>
      </c>
      <c r="H65" s="84">
        <v>0</v>
      </c>
      <c r="I65" s="84">
        <v>0</v>
      </c>
    </row>
    <row r="66" spans="2:13" s="4" customFormat="1" ht="14.25" x14ac:dyDescent="0.2">
      <c r="C66" s="85"/>
      <c r="D66" s="86"/>
      <c r="E66" s="86"/>
      <c r="F66" s="86"/>
      <c r="G66" s="86"/>
      <c r="H66" s="86"/>
      <c r="I66" s="86"/>
    </row>
    <row r="67" spans="2:13" s="4" customFormat="1" ht="14.25" x14ac:dyDescent="0.2">
      <c r="C67" s="87" t="s">
        <v>52</v>
      </c>
      <c r="D67" s="31"/>
      <c r="E67" s="88"/>
      <c r="F67" s="88"/>
      <c r="G67" s="88"/>
      <c r="H67" s="88"/>
      <c r="I67" s="102" t="s">
        <v>79</v>
      </c>
    </row>
    <row r="68" spans="2:13" s="4" customFormat="1" ht="38.25" x14ac:dyDescent="0.2">
      <c r="C68" s="33" t="s">
        <v>50</v>
      </c>
      <c r="D68" s="33"/>
      <c r="E68" s="34" t="s">
        <v>133</v>
      </c>
      <c r="F68" s="46" t="s">
        <v>134</v>
      </c>
      <c r="G68" s="34" t="s">
        <v>135</v>
      </c>
      <c r="H68" s="35" t="s">
        <v>109</v>
      </c>
      <c r="I68" s="35" t="s">
        <v>136</v>
      </c>
    </row>
    <row r="69" spans="2:13" s="4" customFormat="1" ht="14.25" x14ac:dyDescent="0.2">
      <c r="C69" s="33" t="s">
        <v>51</v>
      </c>
      <c r="D69" s="33" t="s">
        <v>76</v>
      </c>
      <c r="E69" s="81"/>
      <c r="F69" s="81"/>
      <c r="G69" s="81"/>
      <c r="H69" s="81"/>
      <c r="I69" s="81"/>
    </row>
    <row r="70" spans="2:13" s="4" customFormat="1" ht="14.25" x14ac:dyDescent="0.2">
      <c r="C70" s="129" t="s">
        <v>72</v>
      </c>
      <c r="D70" s="129"/>
      <c r="E70" s="89">
        <f>E71+E77</f>
        <v>326057.35000000003</v>
      </c>
      <c r="F70" s="89">
        <f t="shared" ref="F70:I70" si="14">F71+F77</f>
        <v>508228</v>
      </c>
      <c r="G70" s="89">
        <f t="shared" si="14"/>
        <v>1350</v>
      </c>
      <c r="H70" s="89">
        <f t="shared" si="14"/>
        <v>0</v>
      </c>
      <c r="I70" s="89">
        <f t="shared" si="14"/>
        <v>0</v>
      </c>
    </row>
    <row r="71" spans="2:13" s="4" customFormat="1" ht="14.25" x14ac:dyDescent="0.2">
      <c r="C71" s="52" t="s">
        <v>2</v>
      </c>
      <c r="D71" s="52" t="s">
        <v>3</v>
      </c>
      <c r="E71" s="52">
        <f>E72+E73+E74+E75+E76</f>
        <v>325167.66000000003</v>
      </c>
      <c r="F71" s="52">
        <f t="shared" ref="F71:I71" si="15">F72+F73+F74+F75+F76</f>
        <v>506436</v>
      </c>
      <c r="G71" s="52">
        <f t="shared" si="15"/>
        <v>1350</v>
      </c>
      <c r="H71" s="52">
        <f t="shared" si="15"/>
        <v>0</v>
      </c>
      <c r="I71" s="52">
        <f t="shared" si="15"/>
        <v>0</v>
      </c>
    </row>
    <row r="72" spans="2:13" s="4" customFormat="1" ht="14.25" x14ac:dyDescent="0.2">
      <c r="C72" s="82" t="s">
        <v>11</v>
      </c>
      <c r="D72" s="82" t="s">
        <v>12</v>
      </c>
      <c r="E72" s="82">
        <v>263231.27</v>
      </c>
      <c r="F72" s="82">
        <v>428660</v>
      </c>
      <c r="G72" s="82">
        <v>0</v>
      </c>
      <c r="H72" s="82">
        <v>0</v>
      </c>
      <c r="I72" s="82">
        <v>0</v>
      </c>
    </row>
    <row r="73" spans="2:13" s="4" customFormat="1" ht="14.25" x14ac:dyDescent="0.2">
      <c r="C73" s="82" t="s">
        <v>4</v>
      </c>
      <c r="D73" s="82" t="s">
        <v>5</v>
      </c>
      <c r="E73" s="82">
        <v>61368.15</v>
      </c>
      <c r="F73" s="82">
        <v>76835</v>
      </c>
      <c r="G73" s="82">
        <v>1000</v>
      </c>
      <c r="H73" s="82">
        <v>0</v>
      </c>
      <c r="I73" s="82">
        <v>0</v>
      </c>
    </row>
    <row r="74" spans="2:13" s="4" customFormat="1" ht="14.25" x14ac:dyDescent="0.2">
      <c r="C74" s="82" t="s">
        <v>13</v>
      </c>
      <c r="D74" s="82" t="s">
        <v>14</v>
      </c>
      <c r="E74" s="82">
        <v>568.24</v>
      </c>
      <c r="F74" s="82">
        <v>875</v>
      </c>
      <c r="G74" s="82">
        <v>350</v>
      </c>
      <c r="H74" s="82">
        <v>0</v>
      </c>
      <c r="I74" s="82">
        <v>0</v>
      </c>
    </row>
    <row r="75" spans="2:13" s="4" customFormat="1" ht="15" customHeight="1" x14ac:dyDescent="0.2">
      <c r="C75" s="82" t="s">
        <v>15</v>
      </c>
      <c r="D75" s="82" t="s">
        <v>16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</row>
    <row r="76" spans="2:13" s="4" customFormat="1" ht="14.25" x14ac:dyDescent="0.2">
      <c r="C76" s="82" t="s">
        <v>6</v>
      </c>
      <c r="D76" s="82" t="s">
        <v>127</v>
      </c>
      <c r="E76" s="82">
        <v>0</v>
      </c>
      <c r="F76" s="82">
        <v>66</v>
      </c>
      <c r="G76" s="82">
        <v>0</v>
      </c>
      <c r="H76" s="82">
        <v>0</v>
      </c>
      <c r="I76" s="82">
        <v>0</v>
      </c>
    </row>
    <row r="77" spans="2:13" s="4" customFormat="1" ht="14.25" x14ac:dyDescent="0.2">
      <c r="C77" s="52" t="s">
        <v>7</v>
      </c>
      <c r="D77" s="52" t="s">
        <v>8</v>
      </c>
      <c r="E77" s="52">
        <f>E78</f>
        <v>889.69</v>
      </c>
      <c r="F77" s="52">
        <f t="shared" ref="F77:I77" si="16">F78</f>
        <v>1792</v>
      </c>
      <c r="G77" s="52">
        <f t="shared" si="16"/>
        <v>0</v>
      </c>
      <c r="H77" s="52">
        <f t="shared" si="16"/>
        <v>0</v>
      </c>
      <c r="I77" s="52">
        <f t="shared" si="16"/>
        <v>0</v>
      </c>
    </row>
    <row r="78" spans="2:13" s="4" customFormat="1" ht="15" customHeight="1" x14ac:dyDescent="0.2">
      <c r="B78" s="44"/>
      <c r="C78" s="82" t="s">
        <v>9</v>
      </c>
      <c r="D78" s="82" t="s">
        <v>10</v>
      </c>
      <c r="E78" s="82">
        <v>889.69</v>
      </c>
      <c r="F78" s="82">
        <v>1792</v>
      </c>
      <c r="G78" s="82">
        <v>0</v>
      </c>
      <c r="H78" s="82">
        <v>0</v>
      </c>
      <c r="I78" s="82">
        <v>0</v>
      </c>
    </row>
    <row r="79" spans="2:13" s="4" customFormat="1" ht="15" customHeight="1" x14ac:dyDescent="0.2">
      <c r="B79" s="44"/>
      <c r="C79" s="82"/>
      <c r="D79" s="82"/>
      <c r="E79" s="82"/>
      <c r="F79" s="82"/>
      <c r="G79" s="82"/>
      <c r="H79" s="82"/>
      <c r="I79" s="82"/>
    </row>
    <row r="80" spans="2:13" s="4" customFormat="1" ht="15" customHeight="1" x14ac:dyDescent="0.25">
      <c r="B80" s="44"/>
      <c r="C80" s="98" t="s">
        <v>96</v>
      </c>
      <c r="D80" s="98"/>
      <c r="E80" s="82"/>
      <c r="F80" s="82"/>
      <c r="G80" s="82"/>
      <c r="H80" s="82"/>
      <c r="I80" s="101" t="s">
        <v>79</v>
      </c>
      <c r="J80" s="45"/>
      <c r="K80" s="45"/>
      <c r="L80" s="45"/>
      <c r="M80" s="45"/>
    </row>
    <row r="81" spans="2:13" s="4" customFormat="1" ht="26.25" customHeight="1" x14ac:dyDescent="0.25">
      <c r="B81" s="44"/>
      <c r="C81" s="33" t="s">
        <v>50</v>
      </c>
      <c r="D81" s="33"/>
      <c r="E81" s="34" t="s">
        <v>133</v>
      </c>
      <c r="F81" s="46" t="s">
        <v>134</v>
      </c>
      <c r="G81" s="34" t="s">
        <v>135</v>
      </c>
      <c r="H81" s="35" t="s">
        <v>109</v>
      </c>
      <c r="I81" s="35" t="s">
        <v>136</v>
      </c>
      <c r="J81" s="45"/>
      <c r="K81" s="45"/>
      <c r="L81" s="45"/>
      <c r="M81" s="45"/>
    </row>
    <row r="82" spans="2:13" s="4" customFormat="1" ht="15" customHeight="1" x14ac:dyDescent="0.25">
      <c r="B82" s="44"/>
      <c r="C82" s="33" t="s">
        <v>51</v>
      </c>
      <c r="D82" s="94" t="s">
        <v>53</v>
      </c>
      <c r="E82" s="81"/>
      <c r="F82" s="81"/>
      <c r="G82" s="81"/>
      <c r="H82" s="81"/>
      <c r="I82" s="81"/>
      <c r="J82" s="45"/>
      <c r="K82" s="45"/>
      <c r="L82" s="45"/>
      <c r="M82" s="45"/>
    </row>
    <row r="83" spans="2:13" s="4" customFormat="1" ht="15" customHeight="1" x14ac:dyDescent="0.25">
      <c r="B83" s="44"/>
      <c r="C83" s="95" t="s">
        <v>71</v>
      </c>
      <c r="D83" s="49"/>
      <c r="E83" s="50">
        <f>E84+E88+E90+E92+E94</f>
        <v>324665.48999999993</v>
      </c>
      <c r="F83" s="50">
        <f t="shared" ref="F83:I83" si="17">F84+F88+F90+F92+F94</f>
        <v>510988</v>
      </c>
      <c r="G83" s="50">
        <f t="shared" si="17"/>
        <v>112450</v>
      </c>
      <c r="H83" s="50">
        <f t="shared" si="17"/>
        <v>0</v>
      </c>
      <c r="I83" s="50">
        <f t="shared" si="17"/>
        <v>0</v>
      </c>
      <c r="J83" s="45"/>
      <c r="K83" s="45"/>
      <c r="L83" s="45"/>
      <c r="M83" s="45"/>
    </row>
    <row r="84" spans="2:13" s="4" customFormat="1" ht="15" customHeight="1" x14ac:dyDescent="0.25">
      <c r="B84" s="44"/>
      <c r="C84" s="47" t="s">
        <v>54</v>
      </c>
      <c r="D84" s="47"/>
      <c r="E84" s="48">
        <f>E85+E86+E87</f>
        <v>289539.28999999998</v>
      </c>
      <c r="F84" s="48">
        <f t="shared" ref="F84:I84" si="18">F85+F86+F87</f>
        <v>450735</v>
      </c>
      <c r="G84" s="48">
        <f t="shared" si="18"/>
        <v>111100</v>
      </c>
      <c r="H84" s="48">
        <f t="shared" si="18"/>
        <v>0</v>
      </c>
      <c r="I84" s="48">
        <f t="shared" si="18"/>
        <v>0</v>
      </c>
      <c r="J84" s="45"/>
      <c r="K84" s="45"/>
      <c r="L84" s="45"/>
      <c r="M84" s="45"/>
    </row>
    <row r="85" spans="2:13" s="4" customFormat="1" ht="15" customHeight="1" x14ac:dyDescent="0.25">
      <c r="B85" s="44"/>
      <c r="C85" s="47" t="s">
        <v>55</v>
      </c>
      <c r="D85" s="47"/>
      <c r="E85" s="48">
        <v>289539.28999999998</v>
      </c>
      <c r="F85" s="48">
        <v>450602</v>
      </c>
      <c r="G85" s="48">
        <v>111100</v>
      </c>
      <c r="H85" s="48">
        <v>0</v>
      </c>
      <c r="I85" s="48">
        <v>0</v>
      </c>
      <c r="J85" s="45"/>
      <c r="K85" s="45"/>
      <c r="L85" s="45"/>
      <c r="M85" s="45"/>
    </row>
    <row r="86" spans="2:13" s="4" customFormat="1" ht="15" customHeight="1" x14ac:dyDescent="0.25">
      <c r="B86" s="44"/>
      <c r="C86" s="47" t="s">
        <v>56</v>
      </c>
      <c r="D86" s="47"/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5"/>
      <c r="K86" s="45"/>
      <c r="L86" s="45"/>
      <c r="M86" s="45"/>
    </row>
    <row r="87" spans="2:13" s="4" customFormat="1" ht="14.25" customHeight="1" x14ac:dyDescent="0.2">
      <c r="C87" s="47" t="s">
        <v>57</v>
      </c>
      <c r="D87" s="47"/>
      <c r="E87" s="48">
        <v>0</v>
      </c>
      <c r="F87" s="48">
        <v>133</v>
      </c>
      <c r="G87" s="48">
        <v>0</v>
      </c>
      <c r="H87" s="48">
        <v>0</v>
      </c>
      <c r="I87" s="48">
        <v>0</v>
      </c>
      <c r="J87" s="30"/>
      <c r="K87" s="30"/>
    </row>
    <row r="88" spans="2:13" s="4" customFormat="1" ht="14.25" x14ac:dyDescent="0.2">
      <c r="C88" s="47" t="s">
        <v>58</v>
      </c>
      <c r="D88" s="47"/>
      <c r="E88" s="48">
        <f>E89</f>
        <v>663.61</v>
      </c>
      <c r="F88" s="48">
        <f>F89</f>
        <v>1327.22</v>
      </c>
      <c r="G88" s="48">
        <f>G89</f>
        <v>0</v>
      </c>
      <c r="H88" s="48">
        <f t="shared" ref="H88:I88" si="19">H89</f>
        <v>0</v>
      </c>
      <c r="I88" s="48">
        <f t="shared" si="19"/>
        <v>0</v>
      </c>
      <c r="J88" s="30"/>
      <c r="K88" s="30"/>
    </row>
    <row r="89" spans="2:13" s="4" customFormat="1" ht="14.25" x14ac:dyDescent="0.2">
      <c r="C89" s="47" t="s">
        <v>59</v>
      </c>
      <c r="D89" s="47"/>
      <c r="E89" s="48">
        <v>663.61</v>
      </c>
      <c r="F89" s="48">
        <v>1327.22</v>
      </c>
      <c r="G89" s="48">
        <v>0</v>
      </c>
      <c r="H89" s="48">
        <v>0</v>
      </c>
      <c r="I89" s="48">
        <v>0</v>
      </c>
      <c r="J89" s="30"/>
      <c r="K89" s="30"/>
    </row>
    <row r="90" spans="2:13" s="4" customFormat="1" ht="14.25" x14ac:dyDescent="0.2">
      <c r="C90" s="47" t="s">
        <v>60</v>
      </c>
      <c r="D90" s="47"/>
      <c r="E90" s="48">
        <f>E91</f>
        <v>33063.14</v>
      </c>
      <c r="F90" s="48">
        <f t="shared" ref="F90:I90" si="20">F91</f>
        <v>57635.38</v>
      </c>
      <c r="G90" s="48">
        <f t="shared" si="20"/>
        <v>1350</v>
      </c>
      <c r="H90" s="48">
        <f t="shared" si="20"/>
        <v>0</v>
      </c>
      <c r="I90" s="48">
        <f t="shared" si="20"/>
        <v>0</v>
      </c>
      <c r="J90" s="30"/>
      <c r="K90" s="30"/>
    </row>
    <row r="91" spans="2:13" s="4" customFormat="1" ht="14.25" x14ac:dyDescent="0.2">
      <c r="C91" s="47" t="s">
        <v>61</v>
      </c>
      <c r="D91" s="47"/>
      <c r="E91" s="48">
        <v>33063.14</v>
      </c>
      <c r="F91" s="48">
        <v>57635.38</v>
      </c>
      <c r="G91" s="48">
        <v>1350</v>
      </c>
      <c r="H91" s="48">
        <v>0</v>
      </c>
      <c r="I91" s="48">
        <v>0</v>
      </c>
      <c r="J91" s="30"/>
      <c r="K91" s="30"/>
    </row>
    <row r="92" spans="2:13" s="4" customFormat="1" ht="15" customHeight="1" x14ac:dyDescent="0.2">
      <c r="C92" s="47" t="s">
        <v>62</v>
      </c>
      <c r="D92" s="47"/>
      <c r="E92" s="48">
        <f>E93</f>
        <v>1375.6</v>
      </c>
      <c r="F92" s="48">
        <f t="shared" ref="F92:I92" si="21">F93</f>
        <v>1260.4000000000001</v>
      </c>
      <c r="G92" s="48">
        <f t="shared" si="21"/>
        <v>0</v>
      </c>
      <c r="H92" s="48">
        <f t="shared" si="21"/>
        <v>0</v>
      </c>
      <c r="I92" s="48">
        <f t="shared" si="21"/>
        <v>0</v>
      </c>
      <c r="J92" s="30"/>
      <c r="K92" s="30"/>
    </row>
    <row r="93" spans="2:13" s="4" customFormat="1" ht="15" customHeight="1" x14ac:dyDescent="0.2">
      <c r="C93" s="47" t="s">
        <v>63</v>
      </c>
      <c r="D93" s="47"/>
      <c r="E93" s="48">
        <v>1375.6</v>
      </c>
      <c r="F93" s="48">
        <v>1260.4000000000001</v>
      </c>
      <c r="G93" s="48">
        <v>0</v>
      </c>
      <c r="H93" s="48">
        <v>0</v>
      </c>
      <c r="I93" s="48">
        <v>0</v>
      </c>
      <c r="J93" s="30"/>
      <c r="K93" s="30"/>
    </row>
    <row r="94" spans="2:13" s="4" customFormat="1" ht="15" customHeight="1" x14ac:dyDescent="0.2">
      <c r="C94" s="47" t="s">
        <v>64</v>
      </c>
      <c r="D94" s="47"/>
      <c r="E94" s="48">
        <f>E95</f>
        <v>23.85</v>
      </c>
      <c r="F94" s="48">
        <f t="shared" ref="F94:I94" si="22">F95</f>
        <v>30</v>
      </c>
      <c r="G94" s="48">
        <f t="shared" si="22"/>
        <v>0</v>
      </c>
      <c r="H94" s="48">
        <f t="shared" si="22"/>
        <v>0</v>
      </c>
      <c r="I94" s="48">
        <f t="shared" si="22"/>
        <v>0</v>
      </c>
      <c r="J94" s="30"/>
      <c r="K94" s="30"/>
    </row>
    <row r="95" spans="2:13" s="4" customFormat="1" ht="14.25" x14ac:dyDescent="0.2">
      <c r="C95" s="47" t="s">
        <v>65</v>
      </c>
      <c r="D95" s="47"/>
      <c r="E95" s="48">
        <v>23.85</v>
      </c>
      <c r="F95" s="48">
        <v>30</v>
      </c>
      <c r="G95" s="48">
        <v>0</v>
      </c>
      <c r="H95" s="48">
        <v>0</v>
      </c>
      <c r="I95" s="48">
        <v>0</v>
      </c>
      <c r="J95" s="44"/>
      <c r="K95" s="30"/>
    </row>
    <row r="96" spans="2:13" s="4" customFormat="1" ht="14.25" x14ac:dyDescent="0.2">
      <c r="C96" s="47"/>
      <c r="D96" s="47"/>
      <c r="E96" s="48"/>
      <c r="F96" s="48"/>
      <c r="G96" s="48"/>
      <c r="H96" s="48"/>
      <c r="I96" s="48"/>
      <c r="J96" s="44"/>
      <c r="K96" s="30"/>
    </row>
    <row r="97" spans="2:13" s="4" customFormat="1" ht="14.25" x14ac:dyDescent="0.2">
      <c r="C97" s="54" t="s">
        <v>66</v>
      </c>
      <c r="D97" s="47"/>
      <c r="E97" s="48"/>
      <c r="F97" s="48"/>
      <c r="G97" s="48"/>
      <c r="H97" s="48"/>
      <c r="I97" s="103" t="s">
        <v>79</v>
      </c>
      <c r="J97" s="44"/>
      <c r="K97" s="30"/>
    </row>
    <row r="98" spans="2:13" s="4" customFormat="1" ht="38.25" x14ac:dyDescent="0.2">
      <c r="C98" s="33" t="s">
        <v>50</v>
      </c>
      <c r="D98" s="33"/>
      <c r="E98" s="34" t="s">
        <v>133</v>
      </c>
      <c r="F98" s="46" t="s">
        <v>134</v>
      </c>
      <c r="G98" s="34" t="s">
        <v>135</v>
      </c>
      <c r="H98" s="35" t="s">
        <v>109</v>
      </c>
      <c r="I98" s="35" t="s">
        <v>136</v>
      </c>
      <c r="J98" s="44"/>
      <c r="K98" s="30"/>
    </row>
    <row r="99" spans="2:13" s="4" customFormat="1" ht="14.25" x14ac:dyDescent="0.2">
      <c r="C99" s="33" t="s">
        <v>51</v>
      </c>
      <c r="D99" s="94" t="s">
        <v>53</v>
      </c>
      <c r="E99" s="81"/>
      <c r="F99" s="81"/>
      <c r="G99" s="81"/>
      <c r="H99" s="81"/>
      <c r="I99" s="81"/>
      <c r="J99" s="44"/>
      <c r="K99" s="30"/>
    </row>
    <row r="100" spans="2:13" s="4" customFormat="1" ht="14.25" x14ac:dyDescent="0.2">
      <c r="C100" s="33"/>
      <c r="D100" s="33"/>
      <c r="E100" s="81"/>
      <c r="F100" s="81"/>
      <c r="G100" s="81"/>
      <c r="H100" s="81"/>
      <c r="I100" s="81"/>
      <c r="J100" s="44"/>
      <c r="K100" s="30"/>
    </row>
    <row r="101" spans="2:13" s="4" customFormat="1" ht="14.25" x14ac:dyDescent="0.2">
      <c r="C101" s="129" t="s">
        <v>72</v>
      </c>
      <c r="D101" s="129"/>
      <c r="E101" s="89">
        <f>E102+E106+E108+E110+E112</f>
        <v>326057.34999999992</v>
      </c>
      <c r="F101" s="89">
        <f t="shared" ref="F101:I101" si="23">F102+F106+F108+F110+F112</f>
        <v>508228</v>
      </c>
      <c r="G101" s="89">
        <f t="shared" si="23"/>
        <v>1350</v>
      </c>
      <c r="H101" s="89">
        <f t="shared" si="23"/>
        <v>0</v>
      </c>
      <c r="I101" s="89">
        <f t="shared" si="23"/>
        <v>0</v>
      </c>
      <c r="J101" s="44"/>
      <c r="K101" s="30"/>
    </row>
    <row r="102" spans="2:13" s="4" customFormat="1" ht="14.25" x14ac:dyDescent="0.2">
      <c r="C102" s="47" t="s">
        <v>54</v>
      </c>
      <c r="D102" s="47"/>
      <c r="E102" s="48">
        <f t="shared" ref="E102:F102" si="24">E103+E104+E105</f>
        <v>289539.28999999998</v>
      </c>
      <c r="F102" s="48">
        <f t="shared" si="24"/>
        <v>447975</v>
      </c>
      <c r="G102" s="48">
        <f>G103+G104+G105</f>
        <v>0</v>
      </c>
      <c r="H102" s="48">
        <f t="shared" ref="H102:I102" si="25">H103+H104+H105</f>
        <v>0</v>
      </c>
      <c r="I102" s="48">
        <f t="shared" si="25"/>
        <v>0</v>
      </c>
      <c r="J102" s="44"/>
      <c r="K102" s="30"/>
    </row>
    <row r="103" spans="2:13" s="4" customFormat="1" ht="14.25" x14ac:dyDescent="0.2">
      <c r="C103" s="47" t="s">
        <v>55</v>
      </c>
      <c r="D103" s="47"/>
      <c r="E103" s="48">
        <v>289539.28999999998</v>
      </c>
      <c r="F103" s="48">
        <f>447842</f>
        <v>447842</v>
      </c>
      <c r="G103" s="48">
        <v>0</v>
      </c>
      <c r="H103" s="48">
        <v>0</v>
      </c>
      <c r="I103" s="48">
        <v>0</v>
      </c>
      <c r="J103" s="44"/>
      <c r="K103" s="30"/>
    </row>
    <row r="104" spans="2:13" s="4" customFormat="1" ht="14.25" x14ac:dyDescent="0.2">
      <c r="C104" s="47" t="s">
        <v>56</v>
      </c>
      <c r="D104" s="47"/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30"/>
      <c r="K104" s="30"/>
    </row>
    <row r="105" spans="2:13" s="4" customFormat="1" ht="14.25" x14ac:dyDescent="0.2">
      <c r="C105" s="47" t="s">
        <v>57</v>
      </c>
      <c r="D105" s="47"/>
      <c r="E105" s="48">
        <v>0</v>
      </c>
      <c r="F105" s="48">
        <v>133</v>
      </c>
      <c r="G105" s="48">
        <v>0</v>
      </c>
      <c r="H105" s="48">
        <v>0</v>
      </c>
      <c r="I105" s="48">
        <v>0</v>
      </c>
      <c r="J105" s="30"/>
      <c r="K105" s="30"/>
    </row>
    <row r="106" spans="2:13" s="4" customFormat="1" ht="14.25" x14ac:dyDescent="0.2">
      <c r="C106" s="47" t="s">
        <v>58</v>
      </c>
      <c r="D106" s="47"/>
      <c r="E106" s="48">
        <f>E107</f>
        <v>663.61</v>
      </c>
      <c r="F106" s="48">
        <f t="shared" ref="F106:I106" si="26">F107</f>
        <v>1327.22</v>
      </c>
      <c r="G106" s="48">
        <f t="shared" si="26"/>
        <v>0</v>
      </c>
      <c r="H106" s="48">
        <f t="shared" si="26"/>
        <v>0</v>
      </c>
      <c r="I106" s="48">
        <f t="shared" si="26"/>
        <v>0</v>
      </c>
      <c r="J106" s="30"/>
      <c r="K106" s="30"/>
    </row>
    <row r="107" spans="2:13" s="4" customFormat="1" ht="14.25" x14ac:dyDescent="0.2">
      <c r="C107" s="47" t="s">
        <v>59</v>
      </c>
      <c r="D107" s="47"/>
      <c r="E107" s="48">
        <v>663.61</v>
      </c>
      <c r="F107" s="48">
        <v>1327.22</v>
      </c>
      <c r="G107" s="48">
        <v>0</v>
      </c>
      <c r="H107" s="48">
        <v>0</v>
      </c>
      <c r="I107" s="48">
        <v>0</v>
      </c>
      <c r="J107" s="30"/>
      <c r="K107" s="30"/>
    </row>
    <row r="108" spans="2:13" x14ac:dyDescent="0.25">
      <c r="C108" s="47" t="s">
        <v>60</v>
      </c>
      <c r="D108" s="47"/>
      <c r="E108" s="48">
        <f>E109</f>
        <v>34455</v>
      </c>
      <c r="F108" s="48">
        <f t="shared" ref="F108:I108" si="27">F109</f>
        <v>57635.38</v>
      </c>
      <c r="G108" s="48">
        <f t="shared" si="27"/>
        <v>1350</v>
      </c>
      <c r="H108" s="48">
        <f t="shared" si="27"/>
        <v>0</v>
      </c>
      <c r="I108" s="48">
        <f t="shared" si="27"/>
        <v>0</v>
      </c>
      <c r="L108" s="4"/>
      <c r="M108" s="4"/>
    </row>
    <row r="109" spans="2:13" x14ac:dyDescent="0.25">
      <c r="C109" s="47" t="s">
        <v>61</v>
      </c>
      <c r="D109" s="47"/>
      <c r="E109" s="48">
        <v>34455</v>
      </c>
      <c r="F109" s="48">
        <v>57635.38</v>
      </c>
      <c r="G109" s="48">
        <v>1350</v>
      </c>
      <c r="H109" s="48">
        <v>0</v>
      </c>
      <c r="I109" s="48">
        <v>0</v>
      </c>
      <c r="L109" s="4"/>
      <c r="M109" s="4"/>
    </row>
    <row r="110" spans="2:13" x14ac:dyDescent="0.25">
      <c r="B110" s="18"/>
      <c r="C110" s="47" t="s">
        <v>62</v>
      </c>
      <c r="D110" s="47"/>
      <c r="E110" s="48">
        <f>E111</f>
        <v>1375.6</v>
      </c>
      <c r="F110" s="48">
        <f t="shared" ref="F110:I110" si="28">F111</f>
        <v>1260.4000000000001</v>
      </c>
      <c r="G110" s="48">
        <f t="shared" si="28"/>
        <v>0</v>
      </c>
      <c r="H110" s="48">
        <f t="shared" si="28"/>
        <v>0</v>
      </c>
      <c r="I110" s="48">
        <f t="shared" si="28"/>
        <v>0</v>
      </c>
      <c r="L110" s="4"/>
      <c r="M110" s="4"/>
    </row>
    <row r="111" spans="2:13" x14ac:dyDescent="0.25">
      <c r="C111" s="47" t="s">
        <v>63</v>
      </c>
      <c r="D111" s="47"/>
      <c r="E111" s="48">
        <v>1375.6</v>
      </c>
      <c r="F111" s="48">
        <v>1260.4000000000001</v>
      </c>
      <c r="G111" s="48">
        <v>0</v>
      </c>
      <c r="H111" s="48">
        <v>0</v>
      </c>
      <c r="I111" s="48">
        <v>0</v>
      </c>
      <c r="L111" s="4"/>
      <c r="M111" s="4"/>
    </row>
    <row r="112" spans="2:13" x14ac:dyDescent="0.25">
      <c r="C112" s="47" t="s">
        <v>64</v>
      </c>
      <c r="D112" s="47"/>
      <c r="E112" s="48">
        <f>E113</f>
        <v>23.85</v>
      </c>
      <c r="F112" s="48">
        <f t="shared" ref="F112:I112" si="29">F113</f>
        <v>30</v>
      </c>
      <c r="G112" s="48">
        <f t="shared" si="29"/>
        <v>0</v>
      </c>
      <c r="H112" s="48">
        <f t="shared" si="29"/>
        <v>0</v>
      </c>
      <c r="I112" s="48">
        <f t="shared" si="29"/>
        <v>0</v>
      </c>
      <c r="L112" s="4"/>
      <c r="M112" s="4"/>
    </row>
    <row r="113" spans="2:13" x14ac:dyDescent="0.25">
      <c r="C113" s="47" t="s">
        <v>65</v>
      </c>
      <c r="D113" s="47"/>
      <c r="E113" s="48">
        <v>23.85</v>
      </c>
      <c r="F113" s="48">
        <v>30</v>
      </c>
      <c r="G113" s="48">
        <v>0</v>
      </c>
      <c r="H113" s="48">
        <v>0</v>
      </c>
      <c r="I113" s="48">
        <v>0</v>
      </c>
      <c r="L113" s="4"/>
      <c r="M113" s="4"/>
    </row>
    <row r="114" spans="2:13" x14ac:dyDescent="0.25">
      <c r="C114" s="47"/>
      <c r="D114" s="47"/>
      <c r="E114" s="48"/>
      <c r="F114" s="48"/>
      <c r="G114" s="48"/>
      <c r="H114" s="48"/>
      <c r="I114" s="48"/>
      <c r="L114" s="4"/>
      <c r="M114" s="4"/>
    </row>
    <row r="115" spans="2:13" x14ac:dyDescent="0.25">
      <c r="C115" s="47"/>
      <c r="D115" s="47"/>
      <c r="E115" s="48"/>
      <c r="F115" s="48"/>
      <c r="G115" s="48"/>
      <c r="H115" s="48"/>
      <c r="I115" s="48"/>
      <c r="L115" s="4"/>
      <c r="M115" s="4"/>
    </row>
    <row r="116" spans="2:13" s="4" customFormat="1" x14ac:dyDescent="0.25">
      <c r="B116" s="97"/>
      <c r="C116" s="135" t="s">
        <v>35</v>
      </c>
      <c r="D116" s="135"/>
      <c r="E116" s="135"/>
      <c r="F116" s="135"/>
      <c r="G116" s="135"/>
      <c r="H116" s="135"/>
      <c r="I116" s="135"/>
      <c r="J116" s="97"/>
      <c r="K116" s="30"/>
    </row>
    <row r="117" spans="2:13" s="4" customFormat="1" x14ac:dyDescent="0.25">
      <c r="C117" s="14"/>
      <c r="D117" s="136" t="s">
        <v>99</v>
      </c>
      <c r="E117" s="136"/>
      <c r="F117" s="136"/>
      <c r="G117" s="136"/>
      <c r="H117" s="136"/>
      <c r="I117" s="136"/>
      <c r="J117" s="30"/>
      <c r="K117" s="30"/>
    </row>
    <row r="118" spans="2:13" x14ac:dyDescent="0.25">
      <c r="C118" s="47"/>
      <c r="D118" s="47"/>
      <c r="E118" s="48"/>
      <c r="F118" s="48"/>
      <c r="G118" s="48"/>
      <c r="H118" s="48"/>
      <c r="I118" s="48"/>
      <c r="L118" s="4"/>
      <c r="M118" s="4"/>
    </row>
    <row r="119" spans="2:13" x14ac:dyDescent="0.25">
      <c r="C119" s="54" t="s">
        <v>67</v>
      </c>
      <c r="D119" s="47"/>
      <c r="E119" s="48"/>
      <c r="F119" s="48"/>
      <c r="G119" s="48"/>
      <c r="H119" s="48"/>
      <c r="I119" s="103" t="s">
        <v>79</v>
      </c>
      <c r="L119" s="4"/>
      <c r="M119" s="4"/>
    </row>
    <row r="120" spans="2:13" ht="39" x14ac:dyDescent="0.25">
      <c r="C120" s="33" t="s">
        <v>50</v>
      </c>
      <c r="D120" s="33"/>
      <c r="E120" s="34" t="s">
        <v>133</v>
      </c>
      <c r="F120" s="46" t="s">
        <v>134</v>
      </c>
      <c r="G120" s="34" t="s">
        <v>135</v>
      </c>
      <c r="H120" s="35" t="s">
        <v>109</v>
      </c>
      <c r="I120" s="35" t="s">
        <v>136</v>
      </c>
      <c r="L120" s="4"/>
      <c r="M120" s="4"/>
    </row>
    <row r="121" spans="2:13" x14ac:dyDescent="0.25">
      <c r="C121" s="33" t="s">
        <v>51</v>
      </c>
      <c r="D121" s="94" t="s">
        <v>53</v>
      </c>
      <c r="E121" s="81"/>
      <c r="F121" s="81"/>
      <c r="G121" s="81"/>
      <c r="H121" s="81"/>
      <c r="I121" s="81"/>
      <c r="L121" s="4"/>
      <c r="M121" s="4"/>
    </row>
    <row r="122" spans="2:13" x14ac:dyDescent="0.25">
      <c r="C122" s="96" t="s">
        <v>68</v>
      </c>
      <c r="D122" s="53"/>
      <c r="E122" s="52">
        <f>E123</f>
        <v>326057.34999999998</v>
      </c>
      <c r="F122" s="52">
        <f t="shared" ref="F122:I122" si="30">F123</f>
        <v>508228</v>
      </c>
      <c r="G122" s="52">
        <f t="shared" si="30"/>
        <v>1350</v>
      </c>
      <c r="H122" s="52">
        <f t="shared" si="30"/>
        <v>0</v>
      </c>
      <c r="I122" s="52">
        <f t="shared" si="30"/>
        <v>0</v>
      </c>
      <c r="L122" s="4"/>
      <c r="M122" s="4"/>
    </row>
    <row r="123" spans="2:13" x14ac:dyDescent="0.25">
      <c r="C123" s="55" t="s">
        <v>69</v>
      </c>
      <c r="D123" s="55"/>
      <c r="E123" s="56">
        <f>E124</f>
        <v>326057.34999999998</v>
      </c>
      <c r="F123" s="56">
        <f t="shared" ref="F123:I123" si="31">F124</f>
        <v>508228</v>
      </c>
      <c r="G123" s="56">
        <f t="shared" si="31"/>
        <v>1350</v>
      </c>
      <c r="H123" s="56">
        <f t="shared" si="31"/>
        <v>0</v>
      </c>
      <c r="I123" s="56">
        <f t="shared" si="31"/>
        <v>0</v>
      </c>
      <c r="L123" s="4"/>
      <c r="M123" s="4"/>
    </row>
    <row r="124" spans="2:13" x14ac:dyDescent="0.25">
      <c r="C124" s="57" t="s">
        <v>70</v>
      </c>
      <c r="D124" s="57"/>
      <c r="E124" s="58">
        <v>326057.34999999998</v>
      </c>
      <c r="F124" s="58">
        <v>508228</v>
      </c>
      <c r="G124" s="58">
        <v>1350</v>
      </c>
      <c r="H124" s="58">
        <v>0</v>
      </c>
      <c r="I124" s="58">
        <v>0</v>
      </c>
    </row>
    <row r="125" spans="2:13" x14ac:dyDescent="0.25">
      <c r="C125" s="47"/>
      <c r="D125" s="47"/>
      <c r="E125" s="48"/>
      <c r="F125" s="48"/>
      <c r="G125" s="48"/>
      <c r="H125" s="48"/>
      <c r="I125" s="48"/>
    </row>
    <row r="126" spans="2:13" x14ac:dyDescent="0.25">
      <c r="C126" s="47"/>
      <c r="D126" s="47"/>
      <c r="E126" s="48"/>
      <c r="F126" s="48"/>
      <c r="G126" s="48"/>
      <c r="H126" s="48"/>
      <c r="I126" s="48"/>
    </row>
    <row r="127" spans="2:13" x14ac:dyDescent="0.25">
      <c r="C127" s="47"/>
      <c r="D127" s="47"/>
      <c r="E127" s="48"/>
      <c r="F127" s="48"/>
      <c r="G127" s="48"/>
      <c r="H127" s="48"/>
      <c r="I127" s="48"/>
    </row>
    <row r="128" spans="2:13" x14ac:dyDescent="0.25">
      <c r="C128" s="132" t="s">
        <v>100</v>
      </c>
      <c r="D128" s="132"/>
      <c r="E128" s="132"/>
      <c r="F128" s="132"/>
      <c r="G128" s="132"/>
      <c r="H128" s="132"/>
      <c r="I128" s="132"/>
    </row>
    <row r="129" spans="3:9" x14ac:dyDescent="0.25">
      <c r="C129" s="59"/>
      <c r="D129" s="133" t="s">
        <v>77</v>
      </c>
      <c r="E129" s="133"/>
      <c r="F129" s="133"/>
      <c r="G129" s="133"/>
      <c r="H129" s="133"/>
      <c r="I129" s="133"/>
    </row>
    <row r="130" spans="3:9" x14ac:dyDescent="0.25">
      <c r="C130" s="59"/>
      <c r="D130" s="75"/>
      <c r="E130" s="75"/>
      <c r="F130" s="75"/>
      <c r="G130" s="75"/>
      <c r="H130" s="75"/>
      <c r="I130" s="75"/>
    </row>
  </sheetData>
  <mergeCells count="19">
    <mergeCell ref="D1:K1"/>
    <mergeCell ref="C6:K6"/>
    <mergeCell ref="C7:K7"/>
    <mergeCell ref="C2:K2"/>
    <mergeCell ref="D4:K4"/>
    <mergeCell ref="C101:D101"/>
    <mergeCell ref="C128:I128"/>
    <mergeCell ref="D129:I129"/>
    <mergeCell ref="D50:I50"/>
    <mergeCell ref="C51:I51"/>
    <mergeCell ref="C54:I54"/>
    <mergeCell ref="C116:I116"/>
    <mergeCell ref="D117:I117"/>
    <mergeCell ref="C49:I49"/>
    <mergeCell ref="D3:K3"/>
    <mergeCell ref="C57:D57"/>
    <mergeCell ref="C70:D70"/>
    <mergeCell ref="D12:K12"/>
    <mergeCell ref="D11:K11"/>
  </mergeCells>
  <pageMargins left="0.7" right="0.7" top="0.75" bottom="0.75" header="0.3" footer="0.3"/>
  <pageSetup paperSize="9" scale="63" orientation="landscape" verticalDpi="4294967295" r:id="rId1"/>
  <headerFooter>
    <oddFooter>&amp;C&amp;P</oddFooter>
  </headerFooter>
  <rowBreaks count="2" manualBreakCount="2">
    <brk id="46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showGridLines="0" tabSelected="1" topLeftCell="A43" zoomScaleNormal="100" workbookViewId="0">
      <selection activeCell="F16" sqref="F16"/>
    </sheetView>
  </sheetViews>
  <sheetFormatPr defaultRowHeight="15" x14ac:dyDescent="0.25"/>
  <cols>
    <col min="1" max="1" width="7.5703125" customWidth="1"/>
    <col min="2" max="2" width="13.140625" style="30" customWidth="1"/>
    <col min="3" max="3" width="63.42578125" style="30" customWidth="1"/>
    <col min="4" max="5" width="14.85546875" style="30" customWidth="1"/>
    <col min="6" max="6" width="12.7109375" style="30" customWidth="1"/>
    <col min="7" max="7" width="12.28515625" style="30" customWidth="1"/>
    <col min="8" max="8" width="13.28515625" style="30" customWidth="1"/>
    <col min="10" max="14" width="10.140625" bestFit="1" customWidth="1"/>
  </cols>
  <sheetData>
    <row r="1" spans="2:14" s="5" customFormat="1" ht="12.75" x14ac:dyDescent="0.2">
      <c r="B1" s="36" t="s">
        <v>17</v>
      </c>
      <c r="C1" s="30"/>
      <c r="D1" s="30"/>
      <c r="E1" s="30"/>
      <c r="F1" s="30"/>
      <c r="G1" s="30"/>
      <c r="H1" s="30"/>
    </row>
    <row r="2" spans="2:14" s="5" customFormat="1" ht="12.75" x14ac:dyDescent="0.2">
      <c r="B2" s="36"/>
      <c r="C2" s="30"/>
      <c r="D2" s="30"/>
      <c r="E2" s="30"/>
      <c r="F2" s="30"/>
      <c r="G2" s="30"/>
      <c r="H2" s="30"/>
    </row>
    <row r="3" spans="2:14" s="5" customFormat="1" ht="12.75" x14ac:dyDescent="0.2">
      <c r="B3" s="139" t="s">
        <v>101</v>
      </c>
      <c r="C3" s="145"/>
      <c r="D3" s="145"/>
      <c r="E3" s="145"/>
      <c r="F3" s="145"/>
      <c r="G3" s="145"/>
      <c r="H3" s="145"/>
    </row>
    <row r="4" spans="2:14" s="5" customFormat="1" ht="12.75" x14ac:dyDescent="0.2">
      <c r="B4" s="140" t="s">
        <v>125</v>
      </c>
      <c r="C4" s="140"/>
      <c r="D4" s="140"/>
      <c r="E4" s="140"/>
      <c r="F4" s="140"/>
      <c r="G4" s="140"/>
      <c r="H4" s="140"/>
    </row>
    <row r="5" spans="2:14" s="5" customFormat="1" ht="12.75" x14ac:dyDescent="0.2">
      <c r="B5" s="140" t="s">
        <v>46</v>
      </c>
      <c r="C5" s="140"/>
      <c r="D5" s="140"/>
      <c r="E5" s="140"/>
      <c r="F5" s="140"/>
      <c r="G5" s="140"/>
      <c r="H5" s="140"/>
    </row>
    <row r="6" spans="2:14" s="5" customFormat="1" ht="76.5" x14ac:dyDescent="0.2">
      <c r="B6" s="37" t="s">
        <v>18</v>
      </c>
      <c r="C6" s="38" t="s">
        <v>19</v>
      </c>
      <c r="D6" s="73" t="s">
        <v>133</v>
      </c>
      <c r="E6" s="73" t="s">
        <v>134</v>
      </c>
      <c r="F6" s="73" t="s">
        <v>135</v>
      </c>
      <c r="G6" s="74" t="s">
        <v>109</v>
      </c>
      <c r="H6" s="74" t="s">
        <v>136</v>
      </c>
    </row>
    <row r="7" spans="2:14" s="5" customFormat="1" ht="12.75" x14ac:dyDescent="0.2">
      <c r="B7" s="41" t="s">
        <v>0</v>
      </c>
      <c r="C7" s="42" t="s">
        <v>1</v>
      </c>
      <c r="D7" s="43">
        <f>D8</f>
        <v>326057.34999999998</v>
      </c>
      <c r="E7" s="43">
        <f t="shared" ref="E7:H7" si="0">E8</f>
        <v>510988</v>
      </c>
      <c r="F7" s="43">
        <f t="shared" si="0"/>
        <v>112450</v>
      </c>
      <c r="G7" s="43">
        <f t="shared" si="0"/>
        <v>0</v>
      </c>
      <c r="H7" s="43">
        <f t="shared" si="0"/>
        <v>0</v>
      </c>
    </row>
    <row r="8" spans="2:14" x14ac:dyDescent="0.25">
      <c r="B8" s="110" t="s">
        <v>118</v>
      </c>
      <c r="C8" s="110" t="s">
        <v>119</v>
      </c>
      <c r="D8" s="20">
        <f>D9</f>
        <v>326057.34999999998</v>
      </c>
      <c r="E8" s="20">
        <f t="shared" ref="E8:H8" si="1">E9</f>
        <v>510988</v>
      </c>
      <c r="F8" s="20">
        <f t="shared" si="1"/>
        <v>112450</v>
      </c>
      <c r="G8" s="20">
        <f t="shared" si="1"/>
        <v>0</v>
      </c>
      <c r="H8" s="20">
        <f t="shared" si="1"/>
        <v>0</v>
      </c>
    </row>
    <row r="9" spans="2:14" x14ac:dyDescent="0.25">
      <c r="B9" s="110" t="s">
        <v>116</v>
      </c>
      <c r="C9" s="19" t="s">
        <v>117</v>
      </c>
      <c r="D9" s="109">
        <f>D10</f>
        <v>326057.34999999998</v>
      </c>
      <c r="E9" s="109">
        <f t="shared" ref="E9:H9" si="2">E10</f>
        <v>510988</v>
      </c>
      <c r="F9" s="109">
        <f t="shared" si="2"/>
        <v>112450</v>
      </c>
      <c r="G9" s="109">
        <f t="shared" si="2"/>
        <v>0</v>
      </c>
      <c r="H9" s="109">
        <f t="shared" si="2"/>
        <v>0</v>
      </c>
    </row>
    <row r="10" spans="2:14" x14ac:dyDescent="0.25">
      <c r="B10" s="110" t="s">
        <v>114</v>
      </c>
      <c r="C10" s="110" t="s">
        <v>115</v>
      </c>
      <c r="D10" s="109">
        <f>D17+D53</f>
        <v>326057.34999999998</v>
      </c>
      <c r="E10" s="109">
        <f>E17+E53</f>
        <v>510988</v>
      </c>
      <c r="F10" s="109">
        <f>F17+F53</f>
        <v>112450</v>
      </c>
      <c r="G10" s="109">
        <f>G17+G53</f>
        <v>0</v>
      </c>
      <c r="H10" s="109">
        <f>H17+H53</f>
        <v>0</v>
      </c>
    </row>
    <row r="11" spans="2:14" x14ac:dyDescent="0.25">
      <c r="B11" s="111" t="s">
        <v>55</v>
      </c>
      <c r="C11" s="111"/>
      <c r="D11" s="108">
        <f>D19+D43</f>
        <v>289539.28999999998</v>
      </c>
      <c r="E11" s="108">
        <f>E19+E43</f>
        <v>447842</v>
      </c>
      <c r="F11" s="108">
        <f>F19+F43</f>
        <v>0</v>
      </c>
      <c r="G11" s="108">
        <f>G19+G43</f>
        <v>0</v>
      </c>
      <c r="H11" s="108">
        <f>H19+H43</f>
        <v>0</v>
      </c>
      <c r="J11" s="114"/>
      <c r="K11" s="114"/>
      <c r="L11" s="114"/>
      <c r="M11" s="114"/>
      <c r="N11" s="114"/>
    </row>
    <row r="12" spans="2:14" x14ac:dyDescent="0.25">
      <c r="B12" s="111" t="s">
        <v>57</v>
      </c>
      <c r="C12" s="111"/>
      <c r="D12" s="108">
        <f>D24</f>
        <v>0</v>
      </c>
      <c r="E12" s="108">
        <f t="shared" ref="E12:H12" si="3">E24</f>
        <v>133</v>
      </c>
      <c r="F12" s="108">
        <f t="shared" si="3"/>
        <v>1000</v>
      </c>
      <c r="G12" s="108">
        <f t="shared" si="3"/>
        <v>0</v>
      </c>
      <c r="H12" s="108">
        <f t="shared" si="3"/>
        <v>0</v>
      </c>
    </row>
    <row r="13" spans="2:14" x14ac:dyDescent="0.25">
      <c r="B13" s="111" t="s">
        <v>59</v>
      </c>
      <c r="C13" s="111"/>
      <c r="D13" s="108">
        <f>D27+D46</f>
        <v>663.61</v>
      </c>
      <c r="E13" s="108">
        <f>E27+E46</f>
        <v>1327.22</v>
      </c>
      <c r="F13" s="108">
        <f>F27+F46</f>
        <v>0</v>
      </c>
      <c r="G13" s="108">
        <f>G27+G46</f>
        <v>0</v>
      </c>
      <c r="H13" s="108">
        <f>H27+H46</f>
        <v>0</v>
      </c>
    </row>
    <row r="14" spans="2:14" x14ac:dyDescent="0.25">
      <c r="B14" s="111" t="s">
        <v>61</v>
      </c>
      <c r="C14" s="111"/>
      <c r="D14" s="108">
        <f>D30+D49</f>
        <v>34455</v>
      </c>
      <c r="E14" s="108">
        <f>E30+E49</f>
        <v>57635.38</v>
      </c>
      <c r="F14" s="108">
        <f>F30+F49</f>
        <v>350</v>
      </c>
      <c r="G14" s="108">
        <f>G30+G49</f>
        <v>0</v>
      </c>
      <c r="H14" s="108">
        <f>H30+H49</f>
        <v>0</v>
      </c>
    </row>
    <row r="15" spans="2:14" x14ac:dyDescent="0.25">
      <c r="B15" s="111" t="s">
        <v>63</v>
      </c>
      <c r="C15" s="107"/>
      <c r="D15" s="108">
        <f>D36</f>
        <v>1375.6</v>
      </c>
      <c r="E15" s="108">
        <f t="shared" ref="E15:H15" si="4">E36</f>
        <v>1260.4000000000001</v>
      </c>
      <c r="F15" s="108">
        <f t="shared" si="4"/>
        <v>0</v>
      </c>
      <c r="G15" s="108">
        <f t="shared" si="4"/>
        <v>0</v>
      </c>
      <c r="H15" s="108">
        <f t="shared" si="4"/>
        <v>0</v>
      </c>
    </row>
    <row r="16" spans="2:14" x14ac:dyDescent="0.25">
      <c r="B16" s="111" t="s">
        <v>65</v>
      </c>
      <c r="C16" s="111"/>
      <c r="D16" s="108">
        <f>D39</f>
        <v>23.85</v>
      </c>
      <c r="E16" s="108">
        <f t="shared" ref="E16:H16" si="5">E39</f>
        <v>30</v>
      </c>
      <c r="F16" s="108">
        <f t="shared" si="5"/>
        <v>0</v>
      </c>
      <c r="G16" s="108">
        <f t="shared" si="5"/>
        <v>0</v>
      </c>
      <c r="H16" s="108">
        <f t="shared" si="5"/>
        <v>0</v>
      </c>
    </row>
    <row r="17" spans="2:8" x14ac:dyDescent="0.25">
      <c r="B17" s="119" t="s">
        <v>42</v>
      </c>
      <c r="C17" s="119"/>
      <c r="D17" s="120">
        <v>326057.34999999998</v>
      </c>
      <c r="E17" s="120">
        <v>508228</v>
      </c>
      <c r="F17" s="120">
        <v>1350</v>
      </c>
      <c r="G17" s="120">
        <v>0</v>
      </c>
      <c r="H17" s="120">
        <v>0</v>
      </c>
    </row>
    <row r="18" spans="2:8" x14ac:dyDescent="0.25">
      <c r="B18" s="121" t="s">
        <v>43</v>
      </c>
      <c r="C18" s="121"/>
      <c r="D18" s="122">
        <v>325167.65999999997</v>
      </c>
      <c r="E18" s="122">
        <v>506436</v>
      </c>
      <c r="F18" s="122">
        <v>1350</v>
      </c>
      <c r="G18" s="122">
        <v>0</v>
      </c>
      <c r="H18" s="122">
        <v>0</v>
      </c>
    </row>
    <row r="19" spans="2:8" x14ac:dyDescent="0.25">
      <c r="B19" s="111" t="s">
        <v>55</v>
      </c>
      <c r="C19" s="111"/>
      <c r="D19" s="123">
        <v>289493.69</v>
      </c>
      <c r="E19" s="123">
        <v>447842</v>
      </c>
      <c r="F19" s="123">
        <v>0</v>
      </c>
      <c r="G19" s="123">
        <v>0</v>
      </c>
      <c r="H19" s="123">
        <v>0</v>
      </c>
    </row>
    <row r="20" spans="2:8" x14ac:dyDescent="0.25">
      <c r="B20" s="124" t="s">
        <v>2</v>
      </c>
      <c r="C20" s="124" t="s">
        <v>3</v>
      </c>
      <c r="D20" s="125">
        <v>289493.69</v>
      </c>
      <c r="E20" s="125">
        <v>447842</v>
      </c>
      <c r="F20" s="125">
        <v>0</v>
      </c>
      <c r="G20" s="125">
        <v>0</v>
      </c>
      <c r="H20" s="125">
        <v>0</v>
      </c>
    </row>
    <row r="21" spans="2:8" x14ac:dyDescent="0.25">
      <c r="B21" s="14" t="s">
        <v>11</v>
      </c>
      <c r="C21" s="14" t="s">
        <v>12</v>
      </c>
      <c r="D21" s="45">
        <v>263231.27</v>
      </c>
      <c r="E21" s="45">
        <v>406485</v>
      </c>
      <c r="F21" s="45">
        <v>0</v>
      </c>
      <c r="G21" s="45">
        <v>0</v>
      </c>
      <c r="H21" s="45">
        <v>0</v>
      </c>
    </row>
    <row r="22" spans="2:8" x14ac:dyDescent="0.25">
      <c r="B22" s="14" t="s">
        <v>4</v>
      </c>
      <c r="C22" s="14" t="s">
        <v>5</v>
      </c>
      <c r="D22" s="45">
        <v>26262.2</v>
      </c>
      <c r="E22" s="45">
        <v>41357</v>
      </c>
      <c r="F22" s="45">
        <v>0</v>
      </c>
      <c r="G22" s="45">
        <v>0</v>
      </c>
      <c r="H22" s="45">
        <v>0</v>
      </c>
    </row>
    <row r="23" spans="2:8" x14ac:dyDescent="0.25">
      <c r="B23" s="14" t="s">
        <v>13</v>
      </c>
      <c r="C23" s="14" t="s">
        <v>14</v>
      </c>
      <c r="D23" s="45">
        <v>0.22</v>
      </c>
      <c r="E23" s="45">
        <v>0</v>
      </c>
      <c r="F23" s="45">
        <v>0</v>
      </c>
      <c r="G23" s="45">
        <v>0</v>
      </c>
      <c r="H23" s="45">
        <v>0</v>
      </c>
    </row>
    <row r="24" spans="2:8" x14ac:dyDescent="0.25">
      <c r="B24" s="111" t="s">
        <v>57</v>
      </c>
      <c r="C24" s="111"/>
      <c r="D24" s="123">
        <v>0</v>
      </c>
      <c r="E24" s="123">
        <v>133</v>
      </c>
      <c r="F24" s="123">
        <v>1000</v>
      </c>
      <c r="G24" s="123">
        <v>0</v>
      </c>
      <c r="H24" s="123">
        <v>0</v>
      </c>
    </row>
    <row r="25" spans="2:8" x14ac:dyDescent="0.25">
      <c r="B25" s="124" t="s">
        <v>2</v>
      </c>
      <c r="C25" s="124" t="s">
        <v>3</v>
      </c>
      <c r="D25" s="125">
        <v>0</v>
      </c>
      <c r="E25" s="125">
        <v>133</v>
      </c>
      <c r="F25" s="125">
        <v>1000</v>
      </c>
      <c r="G25" s="125">
        <v>0</v>
      </c>
      <c r="H25" s="125">
        <v>0</v>
      </c>
    </row>
    <row r="26" spans="2:8" x14ac:dyDescent="0.25">
      <c r="B26" s="14" t="s">
        <v>4</v>
      </c>
      <c r="C26" s="14" t="s">
        <v>5</v>
      </c>
      <c r="D26" s="45">
        <v>0</v>
      </c>
      <c r="E26" s="45">
        <v>133</v>
      </c>
      <c r="F26" s="45">
        <v>1000</v>
      </c>
      <c r="G26" s="45">
        <v>0</v>
      </c>
      <c r="H26" s="45">
        <v>0</v>
      </c>
    </row>
    <row r="27" spans="2:8" x14ac:dyDescent="0.25">
      <c r="B27" s="111" t="s">
        <v>59</v>
      </c>
      <c r="C27" s="111"/>
      <c r="D27" s="123">
        <v>0</v>
      </c>
      <c r="E27" s="123">
        <v>663.61</v>
      </c>
      <c r="F27" s="123">
        <v>0</v>
      </c>
      <c r="G27" s="123">
        <v>0</v>
      </c>
      <c r="H27" s="123">
        <v>0</v>
      </c>
    </row>
    <row r="28" spans="2:8" x14ac:dyDescent="0.25">
      <c r="B28" s="124" t="s">
        <v>2</v>
      </c>
      <c r="C28" s="124" t="s">
        <v>3</v>
      </c>
      <c r="D28" s="125">
        <v>0</v>
      </c>
      <c r="E28" s="125">
        <v>663.61</v>
      </c>
      <c r="F28" s="125">
        <v>0</v>
      </c>
      <c r="G28" s="125">
        <v>0</v>
      </c>
      <c r="H28" s="125">
        <v>0</v>
      </c>
    </row>
    <row r="29" spans="2:8" x14ac:dyDescent="0.25">
      <c r="B29" s="14" t="s">
        <v>4</v>
      </c>
      <c r="C29" s="14" t="s">
        <v>5</v>
      </c>
      <c r="D29" s="45">
        <v>0</v>
      </c>
      <c r="E29" s="45">
        <v>663.61</v>
      </c>
      <c r="F29" s="45">
        <v>0</v>
      </c>
      <c r="G29" s="45">
        <v>0</v>
      </c>
      <c r="H29" s="45">
        <v>0</v>
      </c>
    </row>
    <row r="30" spans="2:8" x14ac:dyDescent="0.25">
      <c r="B30" s="111" t="s">
        <v>61</v>
      </c>
      <c r="C30" s="111"/>
      <c r="D30" s="123">
        <v>34274.519999999997</v>
      </c>
      <c r="E30" s="123">
        <v>56506.99</v>
      </c>
      <c r="F30" s="123">
        <v>350</v>
      </c>
      <c r="G30" s="123">
        <v>0</v>
      </c>
      <c r="H30" s="123">
        <v>0</v>
      </c>
    </row>
    <row r="31" spans="2:8" x14ac:dyDescent="0.25">
      <c r="B31" s="124" t="s">
        <v>2</v>
      </c>
      <c r="C31" s="124" t="s">
        <v>3</v>
      </c>
      <c r="D31" s="125">
        <v>34274.519999999997</v>
      </c>
      <c r="E31" s="125">
        <v>56506.99</v>
      </c>
      <c r="F31" s="125">
        <v>350</v>
      </c>
      <c r="G31" s="125">
        <v>0</v>
      </c>
      <c r="H31" s="125">
        <v>0</v>
      </c>
    </row>
    <row r="32" spans="2:8" x14ac:dyDescent="0.25">
      <c r="B32" s="14" t="s">
        <v>11</v>
      </c>
      <c r="C32" s="14" t="s">
        <v>12</v>
      </c>
      <c r="D32" s="45">
        <v>0</v>
      </c>
      <c r="E32" s="45">
        <v>22175</v>
      </c>
      <c r="F32" s="45">
        <v>0</v>
      </c>
      <c r="G32" s="45">
        <v>0</v>
      </c>
      <c r="H32" s="45">
        <v>0</v>
      </c>
    </row>
    <row r="33" spans="2:8" x14ac:dyDescent="0.25">
      <c r="B33" s="14" t="s">
        <v>4</v>
      </c>
      <c r="C33" s="14" t="s">
        <v>5</v>
      </c>
      <c r="D33" s="45">
        <v>33706.5</v>
      </c>
      <c r="E33" s="45">
        <v>33390.99</v>
      </c>
      <c r="F33" s="45">
        <v>0</v>
      </c>
      <c r="G33" s="45">
        <v>0</v>
      </c>
      <c r="H33" s="45">
        <v>0</v>
      </c>
    </row>
    <row r="34" spans="2:8" x14ac:dyDescent="0.25">
      <c r="B34" s="14" t="s">
        <v>13</v>
      </c>
      <c r="C34" s="14" t="s">
        <v>14</v>
      </c>
      <c r="D34" s="45">
        <v>568.02</v>
      </c>
      <c r="E34" s="45">
        <v>875</v>
      </c>
      <c r="F34" s="45">
        <v>350</v>
      </c>
      <c r="G34" s="45">
        <v>0</v>
      </c>
      <c r="H34" s="45">
        <v>0</v>
      </c>
    </row>
    <row r="35" spans="2:8" x14ac:dyDescent="0.25">
      <c r="B35" s="14" t="s">
        <v>6</v>
      </c>
      <c r="C35" s="14" t="s">
        <v>127</v>
      </c>
      <c r="D35" s="45">
        <v>0</v>
      </c>
      <c r="E35" s="45">
        <v>66</v>
      </c>
      <c r="F35" s="45">
        <v>0</v>
      </c>
      <c r="G35" s="45">
        <v>0</v>
      </c>
      <c r="H35" s="45">
        <v>0</v>
      </c>
    </row>
    <row r="36" spans="2:8" x14ac:dyDescent="0.25">
      <c r="B36" s="111" t="s">
        <v>63</v>
      </c>
      <c r="C36" s="111"/>
      <c r="D36" s="123">
        <v>1375.6</v>
      </c>
      <c r="E36" s="123">
        <v>1260.4000000000001</v>
      </c>
      <c r="F36" s="123">
        <v>0</v>
      </c>
      <c r="G36" s="123">
        <v>0</v>
      </c>
      <c r="H36" s="123">
        <v>0</v>
      </c>
    </row>
    <row r="37" spans="2:8" x14ac:dyDescent="0.25">
      <c r="B37" s="124" t="s">
        <v>2</v>
      </c>
      <c r="C37" s="124" t="s">
        <v>3</v>
      </c>
      <c r="D37" s="125">
        <v>1375.6</v>
      </c>
      <c r="E37" s="125">
        <v>1260.4000000000001</v>
      </c>
      <c r="F37" s="125">
        <v>0</v>
      </c>
      <c r="G37" s="125">
        <v>0</v>
      </c>
      <c r="H37" s="125">
        <v>0</v>
      </c>
    </row>
    <row r="38" spans="2:8" x14ac:dyDescent="0.25">
      <c r="B38" s="14" t="s">
        <v>4</v>
      </c>
      <c r="C38" s="14" t="s">
        <v>5</v>
      </c>
      <c r="D38" s="45">
        <v>1375.6</v>
      </c>
      <c r="E38" s="45">
        <v>1260.4000000000001</v>
      </c>
      <c r="F38" s="45">
        <v>0</v>
      </c>
      <c r="G38" s="45">
        <v>0</v>
      </c>
      <c r="H38" s="45">
        <v>0</v>
      </c>
    </row>
    <row r="39" spans="2:8" x14ac:dyDescent="0.25">
      <c r="B39" s="111" t="s">
        <v>65</v>
      </c>
      <c r="C39" s="111"/>
      <c r="D39" s="123">
        <v>23.85</v>
      </c>
      <c r="E39" s="123">
        <v>30</v>
      </c>
      <c r="F39" s="123">
        <v>0</v>
      </c>
      <c r="G39" s="123">
        <v>0</v>
      </c>
      <c r="H39" s="123">
        <v>0</v>
      </c>
    </row>
    <row r="40" spans="2:8" x14ac:dyDescent="0.25">
      <c r="B40" s="124" t="s">
        <v>2</v>
      </c>
      <c r="C40" s="124" t="s">
        <v>3</v>
      </c>
      <c r="D40" s="125">
        <v>23.85</v>
      </c>
      <c r="E40" s="125">
        <v>30</v>
      </c>
      <c r="F40" s="125">
        <v>0</v>
      </c>
      <c r="G40" s="125">
        <v>0</v>
      </c>
      <c r="H40" s="125">
        <v>0</v>
      </c>
    </row>
    <row r="41" spans="2:8" x14ac:dyDescent="0.25">
      <c r="B41" s="14" t="s">
        <v>4</v>
      </c>
      <c r="C41" s="14" t="s">
        <v>5</v>
      </c>
      <c r="D41" s="45">
        <v>23.85</v>
      </c>
      <c r="E41" s="45">
        <v>30</v>
      </c>
      <c r="F41" s="45">
        <v>0</v>
      </c>
      <c r="G41" s="45">
        <v>0</v>
      </c>
      <c r="H41" s="45">
        <v>0</v>
      </c>
    </row>
    <row r="42" spans="2:8" x14ac:dyDescent="0.25">
      <c r="B42" s="121" t="s">
        <v>44</v>
      </c>
      <c r="C42" s="121"/>
      <c r="D42" s="122">
        <v>889.69</v>
      </c>
      <c r="E42" s="122">
        <v>1792</v>
      </c>
      <c r="F42" s="122">
        <v>0</v>
      </c>
      <c r="G42" s="122">
        <v>0</v>
      </c>
      <c r="H42" s="122">
        <v>0</v>
      </c>
    </row>
    <row r="43" spans="2:8" x14ac:dyDescent="0.25">
      <c r="B43" s="111" t="s">
        <v>55</v>
      </c>
      <c r="C43" s="111"/>
      <c r="D43" s="123">
        <v>45.6</v>
      </c>
      <c r="E43" s="123">
        <v>0</v>
      </c>
      <c r="F43" s="123">
        <v>0</v>
      </c>
      <c r="G43" s="123">
        <v>0</v>
      </c>
      <c r="H43" s="123">
        <v>0</v>
      </c>
    </row>
    <row r="44" spans="2:8" x14ac:dyDescent="0.25">
      <c r="B44" s="124" t="s">
        <v>7</v>
      </c>
      <c r="C44" s="124" t="s">
        <v>8</v>
      </c>
      <c r="D44" s="125">
        <v>45.6</v>
      </c>
      <c r="E44" s="125">
        <v>0</v>
      </c>
      <c r="F44" s="125">
        <v>0</v>
      </c>
      <c r="G44" s="125">
        <v>0</v>
      </c>
      <c r="H44" s="125">
        <v>0</v>
      </c>
    </row>
    <row r="45" spans="2:8" x14ac:dyDescent="0.25">
      <c r="B45" s="14" t="s">
        <v>9</v>
      </c>
      <c r="C45" s="14" t="s">
        <v>10</v>
      </c>
      <c r="D45" s="45">
        <v>45.6</v>
      </c>
      <c r="E45" s="45">
        <v>0</v>
      </c>
      <c r="F45" s="45">
        <v>0</v>
      </c>
      <c r="G45" s="45">
        <v>0</v>
      </c>
      <c r="H45" s="45">
        <v>0</v>
      </c>
    </row>
    <row r="46" spans="2:8" x14ac:dyDescent="0.25">
      <c r="B46" s="111" t="s">
        <v>59</v>
      </c>
      <c r="C46" s="111"/>
      <c r="D46" s="123">
        <v>663.61</v>
      </c>
      <c r="E46" s="123">
        <v>663.61</v>
      </c>
      <c r="F46" s="123">
        <v>0</v>
      </c>
      <c r="G46" s="123">
        <v>0</v>
      </c>
      <c r="H46" s="123">
        <v>0</v>
      </c>
    </row>
    <row r="47" spans="2:8" x14ac:dyDescent="0.25">
      <c r="B47" s="124" t="s">
        <v>7</v>
      </c>
      <c r="C47" s="124" t="s">
        <v>8</v>
      </c>
      <c r="D47" s="125">
        <v>663.61</v>
      </c>
      <c r="E47" s="125">
        <v>663.61</v>
      </c>
      <c r="F47" s="125">
        <v>0</v>
      </c>
      <c r="G47" s="125">
        <v>0</v>
      </c>
      <c r="H47" s="125">
        <v>0</v>
      </c>
    </row>
    <row r="48" spans="2:8" x14ac:dyDescent="0.25">
      <c r="B48" s="14" t="s">
        <v>9</v>
      </c>
      <c r="C48" s="14" t="s">
        <v>10</v>
      </c>
      <c r="D48" s="45">
        <v>663.61</v>
      </c>
      <c r="E48" s="45">
        <v>663.61</v>
      </c>
      <c r="F48" s="45">
        <v>0</v>
      </c>
      <c r="G48" s="45">
        <v>0</v>
      </c>
      <c r="H48" s="45">
        <v>0</v>
      </c>
    </row>
    <row r="49" spans="1:14" x14ac:dyDescent="0.25">
      <c r="B49" s="111" t="s">
        <v>61</v>
      </c>
      <c r="C49" s="111"/>
      <c r="D49" s="123">
        <v>180.48</v>
      </c>
      <c r="E49" s="123">
        <v>1128.3900000000001</v>
      </c>
      <c r="F49" s="123">
        <v>0</v>
      </c>
      <c r="G49" s="123">
        <v>0</v>
      </c>
      <c r="H49" s="123">
        <v>0</v>
      </c>
    </row>
    <row r="50" spans="1:14" x14ac:dyDescent="0.25">
      <c r="B50" s="124" t="s">
        <v>7</v>
      </c>
      <c r="C50" s="124" t="s">
        <v>8</v>
      </c>
      <c r="D50" s="125">
        <v>180.48</v>
      </c>
      <c r="E50" s="125">
        <v>1128.3900000000001</v>
      </c>
      <c r="F50" s="125">
        <v>0</v>
      </c>
      <c r="G50" s="125">
        <v>0</v>
      </c>
      <c r="H50" s="125">
        <v>0</v>
      </c>
    </row>
    <row r="51" spans="1:14" x14ac:dyDescent="0.25">
      <c r="B51" s="14" t="s">
        <v>9</v>
      </c>
      <c r="C51" s="14" t="s">
        <v>10</v>
      </c>
      <c r="D51" s="45">
        <v>180.48</v>
      </c>
      <c r="E51" s="45">
        <v>1128.3900000000001</v>
      </c>
      <c r="F51" s="45">
        <v>0</v>
      </c>
      <c r="G51" s="45">
        <v>0</v>
      </c>
      <c r="H51" s="45">
        <v>0</v>
      </c>
    </row>
    <row r="52" spans="1:14" x14ac:dyDescent="0.25">
      <c r="B52" s="111" t="s">
        <v>55</v>
      </c>
      <c r="C52" s="111"/>
      <c r="D52" s="108">
        <f>D55</f>
        <v>0</v>
      </c>
      <c r="E52" s="108">
        <f t="shared" ref="E52:H52" si="6">E55</f>
        <v>2760</v>
      </c>
      <c r="F52" s="108">
        <f t="shared" si="6"/>
        <v>111100</v>
      </c>
      <c r="G52" s="108">
        <f t="shared" si="6"/>
        <v>0</v>
      </c>
      <c r="H52" s="108">
        <f t="shared" si="6"/>
        <v>0</v>
      </c>
      <c r="J52" s="114"/>
      <c r="K52" s="114"/>
      <c r="L52" s="114"/>
      <c r="M52" s="114"/>
      <c r="N52" s="114"/>
    </row>
    <row r="53" spans="1:14" x14ac:dyDescent="0.25">
      <c r="B53" s="119" t="s">
        <v>113</v>
      </c>
      <c r="C53" s="119"/>
      <c r="D53" s="120">
        <v>0</v>
      </c>
      <c r="E53" s="120">
        <v>2760</v>
      </c>
      <c r="F53" s="120">
        <v>111100</v>
      </c>
      <c r="G53" s="120">
        <v>0</v>
      </c>
      <c r="H53" s="120">
        <v>0</v>
      </c>
    </row>
    <row r="54" spans="1:14" x14ac:dyDescent="0.25">
      <c r="B54" s="121" t="s">
        <v>120</v>
      </c>
      <c r="C54" s="121"/>
      <c r="D54" s="122">
        <v>0</v>
      </c>
      <c r="E54" s="122">
        <v>2760</v>
      </c>
      <c r="F54" s="122">
        <v>111100</v>
      </c>
      <c r="G54" s="122">
        <v>0</v>
      </c>
      <c r="H54" s="122">
        <v>0</v>
      </c>
    </row>
    <row r="55" spans="1:14" x14ac:dyDescent="0.25">
      <c r="B55" s="111" t="s">
        <v>55</v>
      </c>
      <c r="C55" s="111"/>
      <c r="D55" s="123">
        <v>0</v>
      </c>
      <c r="E55" s="123">
        <v>2760</v>
      </c>
      <c r="F55" s="123">
        <v>111100</v>
      </c>
      <c r="G55" s="123">
        <v>0</v>
      </c>
      <c r="H55" s="123">
        <v>0</v>
      </c>
    </row>
    <row r="56" spans="1:14" x14ac:dyDescent="0.25">
      <c r="B56" s="124" t="s">
        <v>103</v>
      </c>
      <c r="C56" s="124" t="s">
        <v>104</v>
      </c>
      <c r="D56" s="125">
        <v>0</v>
      </c>
      <c r="E56" s="125">
        <v>2760</v>
      </c>
      <c r="F56" s="125">
        <v>111100</v>
      </c>
      <c r="G56" s="125">
        <v>0</v>
      </c>
      <c r="H56" s="125">
        <v>0</v>
      </c>
    </row>
    <row r="57" spans="1:14" x14ac:dyDescent="0.25">
      <c r="B57" s="14" t="s">
        <v>105</v>
      </c>
      <c r="C57" s="14" t="s">
        <v>106</v>
      </c>
      <c r="D57" s="45">
        <v>0</v>
      </c>
      <c r="E57" s="45">
        <v>2760</v>
      </c>
      <c r="F57" s="45">
        <v>111100</v>
      </c>
      <c r="G57" s="45">
        <v>0</v>
      </c>
      <c r="H57" s="45">
        <v>0</v>
      </c>
    </row>
    <row r="58" spans="1:14" x14ac:dyDescent="0.25">
      <c r="B58" s="14"/>
      <c r="C58" s="14"/>
      <c r="D58" s="45"/>
      <c r="E58" s="45"/>
      <c r="F58" s="45"/>
      <c r="G58" s="45"/>
      <c r="H58" s="45"/>
    </row>
    <row r="59" spans="1:14" x14ac:dyDescent="0.25">
      <c r="B59" s="139" t="s">
        <v>78</v>
      </c>
      <c r="C59" s="139"/>
      <c r="D59" s="139"/>
      <c r="E59" s="139"/>
      <c r="F59" s="139"/>
      <c r="G59" s="139"/>
      <c r="H59" s="139"/>
    </row>
    <row r="60" spans="1:14" x14ac:dyDescent="0.25">
      <c r="C60" s="116" t="s">
        <v>138</v>
      </c>
      <c r="D60" s="116"/>
      <c r="E60" s="118"/>
      <c r="F60" s="118"/>
      <c r="G60" s="118"/>
      <c r="H60" s="118"/>
    </row>
    <row r="61" spans="1:14" x14ac:dyDescent="0.25">
      <c r="B61" s="116" t="s">
        <v>137</v>
      </c>
      <c r="C61" s="116"/>
      <c r="D61" s="116"/>
      <c r="E61" s="118"/>
      <c r="F61" s="118"/>
      <c r="G61" s="118"/>
      <c r="H61" s="118"/>
    </row>
    <row r="62" spans="1:14" x14ac:dyDescent="0.25">
      <c r="B62" s="116"/>
      <c r="C62" s="116"/>
      <c r="D62" s="40"/>
      <c r="E62" s="118"/>
      <c r="F62" s="118"/>
      <c r="G62" s="118"/>
      <c r="H62" s="118"/>
    </row>
    <row r="63" spans="1:14" x14ac:dyDescent="0.25">
      <c r="A63" s="104"/>
      <c r="B63" s="139" t="s">
        <v>38</v>
      </c>
      <c r="C63" s="139"/>
      <c r="D63" s="139"/>
      <c r="E63" s="139"/>
      <c r="F63" s="139"/>
      <c r="G63" s="139"/>
      <c r="H63" s="139"/>
    </row>
    <row r="64" spans="1:14" x14ac:dyDescent="0.25">
      <c r="A64" s="116"/>
      <c r="B64" s="112"/>
      <c r="C64" s="140" t="s">
        <v>108</v>
      </c>
      <c r="D64" s="140"/>
      <c r="E64" s="140"/>
      <c r="F64" s="140"/>
      <c r="G64" s="140"/>
      <c r="H64" s="140"/>
    </row>
    <row r="65" spans="1:8" x14ac:dyDescent="0.25">
      <c r="B65" s="139" t="s">
        <v>45</v>
      </c>
      <c r="C65" s="139"/>
      <c r="D65" s="139"/>
      <c r="E65" s="139"/>
      <c r="F65" s="139"/>
      <c r="G65" s="139"/>
      <c r="H65" s="139"/>
    </row>
    <row r="66" spans="1:8" x14ac:dyDescent="0.25">
      <c r="B66" s="139"/>
      <c r="C66" s="139"/>
      <c r="D66" s="139"/>
      <c r="E66" s="139"/>
      <c r="F66" s="139"/>
      <c r="G66" s="139"/>
      <c r="H66" s="139"/>
    </row>
    <row r="67" spans="1:8" x14ac:dyDescent="0.25">
      <c r="B67" s="117"/>
      <c r="C67" s="116" t="s">
        <v>126</v>
      </c>
      <c r="D67" s="118"/>
      <c r="E67" s="8"/>
    </row>
    <row r="68" spans="1:8" x14ac:dyDescent="0.25">
      <c r="B68" s="116"/>
      <c r="C68" s="116"/>
      <c r="D68" s="118"/>
      <c r="E68" s="8"/>
    </row>
    <row r="69" spans="1:8" x14ac:dyDescent="0.25">
      <c r="B69" s="39" t="s">
        <v>39</v>
      </c>
      <c r="C69" s="40"/>
      <c r="D69" s="118"/>
      <c r="E69" s="13"/>
    </row>
    <row r="70" spans="1:8" x14ac:dyDescent="0.25">
      <c r="B70" s="143" t="s">
        <v>102</v>
      </c>
      <c r="C70" s="143"/>
      <c r="D70" s="143"/>
      <c r="E70" s="143"/>
      <c r="F70" s="143"/>
      <c r="G70" s="143"/>
      <c r="H70" s="143"/>
    </row>
    <row r="71" spans="1:8" x14ac:dyDescent="0.25">
      <c r="B71" s="40"/>
      <c r="C71" s="142" t="s">
        <v>140</v>
      </c>
      <c r="D71" s="142"/>
      <c r="E71" s="142"/>
      <c r="F71" s="142"/>
      <c r="G71" s="142"/>
      <c r="H71" s="142"/>
    </row>
    <row r="72" spans="1:8" x14ac:dyDescent="0.25">
      <c r="B72" s="142" t="s">
        <v>141</v>
      </c>
      <c r="C72" s="142"/>
      <c r="D72" s="142"/>
      <c r="E72" s="142"/>
      <c r="F72" s="142"/>
      <c r="G72" s="142"/>
      <c r="H72" s="142"/>
    </row>
    <row r="73" spans="1:8" x14ac:dyDescent="0.25">
      <c r="B73" s="142" t="s">
        <v>143</v>
      </c>
      <c r="C73" s="142"/>
      <c r="D73" s="142"/>
      <c r="E73" s="142"/>
      <c r="F73" s="142"/>
      <c r="G73" s="142"/>
      <c r="H73" s="142"/>
    </row>
    <row r="74" spans="1:8" x14ac:dyDescent="0.25">
      <c r="B74" s="142" t="s">
        <v>142</v>
      </c>
      <c r="C74" s="142"/>
      <c r="D74" s="142"/>
      <c r="E74" s="142"/>
      <c r="F74" s="142"/>
      <c r="G74" s="142"/>
      <c r="H74" s="142"/>
    </row>
    <row r="75" spans="1:8" x14ac:dyDescent="0.25">
      <c r="B75" s="142"/>
      <c r="C75" s="142"/>
      <c r="D75" s="142"/>
      <c r="E75" s="142"/>
      <c r="F75" s="142"/>
      <c r="G75" s="142"/>
      <c r="H75" s="142"/>
    </row>
    <row r="76" spans="1:8" x14ac:dyDescent="0.25">
      <c r="B76" s="113" t="s">
        <v>130</v>
      </c>
      <c r="C76" s="113"/>
    </row>
    <row r="77" spans="1:8" x14ac:dyDescent="0.25">
      <c r="B77" s="113" t="s">
        <v>139</v>
      </c>
      <c r="C77" s="113"/>
    </row>
    <row r="78" spans="1:8" x14ac:dyDescent="0.25">
      <c r="B78" s="113" t="s">
        <v>129</v>
      </c>
      <c r="C78" s="113"/>
    </row>
    <row r="79" spans="1:8" x14ac:dyDescent="0.25">
      <c r="B79" s="8"/>
      <c r="C79" s="8"/>
      <c r="F79" s="144"/>
      <c r="G79" s="144"/>
      <c r="H79" s="144"/>
    </row>
    <row r="80" spans="1:8" x14ac:dyDescent="0.25">
      <c r="A80" s="8"/>
      <c r="B80" s="8"/>
      <c r="C80" s="8"/>
      <c r="D80" s="8"/>
      <c r="E80" s="8"/>
      <c r="H80"/>
    </row>
    <row r="81" spans="1:8" x14ac:dyDescent="0.25">
      <c r="A81" s="8"/>
      <c r="B81" s="8"/>
      <c r="C81" s="8"/>
      <c r="D81" s="8"/>
      <c r="E81" s="144" t="s">
        <v>110</v>
      </c>
      <c r="F81" s="144"/>
      <c r="G81" s="144"/>
      <c r="H81"/>
    </row>
    <row r="82" spans="1:8" x14ac:dyDescent="0.25">
      <c r="A82" s="8"/>
      <c r="B82" s="8"/>
      <c r="C82" s="13"/>
      <c r="D82" s="8"/>
      <c r="E82" s="141" t="s">
        <v>47</v>
      </c>
      <c r="F82" s="141"/>
      <c r="G82" s="141"/>
      <c r="H82"/>
    </row>
    <row r="83" spans="1:8" x14ac:dyDescent="0.25">
      <c r="A83" s="8"/>
      <c r="B83" s="8"/>
      <c r="C83" s="13"/>
      <c r="D83" s="13"/>
      <c r="E83" s="141" t="s">
        <v>111</v>
      </c>
      <c r="F83" s="141"/>
      <c r="G83" s="141"/>
      <c r="H83"/>
    </row>
    <row r="84" spans="1:8" x14ac:dyDescent="0.25">
      <c r="A84" s="26"/>
      <c r="B84" s="26"/>
      <c r="H84"/>
    </row>
  </sheetData>
  <mergeCells count="17">
    <mergeCell ref="B3:H3"/>
    <mergeCell ref="B4:H4"/>
    <mergeCell ref="B5:H5"/>
    <mergeCell ref="B59:H59"/>
    <mergeCell ref="B63:H63"/>
    <mergeCell ref="C64:H64"/>
    <mergeCell ref="B65:H66"/>
    <mergeCell ref="E83:G83"/>
    <mergeCell ref="E82:G82"/>
    <mergeCell ref="B75:H75"/>
    <mergeCell ref="B70:H70"/>
    <mergeCell ref="C71:H71"/>
    <mergeCell ref="B72:H72"/>
    <mergeCell ref="B73:H73"/>
    <mergeCell ref="B74:H74"/>
    <mergeCell ref="F79:H79"/>
    <mergeCell ref="E81:G81"/>
  </mergeCells>
  <pageMargins left="0.39370078740157483" right="0.19685039370078741" top="0.39370078740157483" bottom="0.62992125984251968" header="0.39370078740157483" footer="0.39370078740157483"/>
  <pageSetup paperSize="9" scale="79" firstPageNumber="4" orientation="landscape" useFirstPageNumber="1" verticalDpi="4294967295" r:id="rId1"/>
  <headerFooter alignWithMargins="0">
    <oddFooter>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opći dio 2026- 2028.</vt:lpstr>
      <vt:lpstr>posebni dio 2026. - 2028. </vt:lpstr>
      <vt:lpstr>'opći dio 2026- 2028.'!Podrucje_ispisa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2025-12-12T12:19:12Z</cp:lastPrinted>
  <dcterms:created xsi:type="dcterms:W3CDTF">2018-11-10T13:21:05Z</dcterms:created>
  <dcterms:modified xsi:type="dcterms:W3CDTF">2025-12-12T13:15:18Z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